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840" windowHeight="12075" activeTab="2"/>
  </bookViews>
  <sheets>
    <sheet name="план полный" sheetId="1" r:id="rId1"/>
    <sheet name="план скорректир 09.10.20" sheetId="2" r:id="rId2"/>
    <sheet name="12.01.2021" sheetId="3" r:id="rId3"/>
  </sheets>
  <calcPr calcId="124519"/>
</workbook>
</file>

<file path=xl/calcChain.xml><?xml version="1.0" encoding="utf-8"?>
<calcChain xmlns="http://schemas.openxmlformats.org/spreadsheetml/2006/main">
  <c r="F89" i="3"/>
  <c r="F111" s="1"/>
  <c r="F59" l="1"/>
  <c r="F55"/>
  <c r="F51"/>
  <c r="F31"/>
  <c r="F76"/>
  <c r="F73"/>
  <c r="F69"/>
  <c r="F22"/>
  <c r="F108" i="2"/>
  <c r="F32" l="1"/>
  <c r="F93"/>
  <c r="F73"/>
  <c r="F44"/>
  <c r="F21"/>
  <c r="F101"/>
  <c r="F97"/>
  <c r="F29"/>
  <c r="F25"/>
  <c r="F39" i="1"/>
  <c r="F35"/>
  <c r="F118"/>
  <c r="F31"/>
  <c r="F109" l="1"/>
  <c r="F114"/>
  <c r="F85"/>
  <c r="F68"/>
  <c r="F54"/>
  <c r="F125" l="1"/>
</calcChain>
</file>

<file path=xl/sharedStrings.xml><?xml version="1.0" encoding="utf-8"?>
<sst xmlns="http://schemas.openxmlformats.org/spreadsheetml/2006/main" count="1388" uniqueCount="392">
  <si>
    <t>№ п/п</t>
  </si>
  <si>
    <t>Ответственный исполнитель</t>
  </si>
  <si>
    <t>Сроки реализации проекта</t>
  </si>
  <si>
    <t>Стоимость проекта, млн. рублей</t>
  </si>
  <si>
    <t>Краткое описание/примечание</t>
  </si>
  <si>
    <t>Основная цель развития Магнитогорской агломерации: реструктуризация и концентрация (формирование сбалансированной экономики агломерации с новыми видами промышленности, развитыми агропромышленными, культурными и туристическими компетенциями, развитие транспортной и коммунальной инфраструктуры)</t>
  </si>
  <si>
    <t>1. Транспортная инфраструктура – формирование единой транспортной системы, маршрутов пассажирского транспорта и межмуниципальных объектов транспортной инфраструктуры</t>
  </si>
  <si>
    <t>1.</t>
  </si>
  <si>
    <t>Сроки не определены</t>
  </si>
  <si>
    <t>Финансирование не определено</t>
  </si>
  <si>
    <t>Необходима проработка вопроса для рассмотрения на заседании Совета при Губернаторе Челябинской области (в целом для агломерации)</t>
  </si>
  <si>
    <t>2.</t>
  </si>
  <si>
    <t>Необходима проработка вопроса по транспортным коридорам на уровне Миндора ЧО и Росавтодора</t>
  </si>
  <si>
    <t>3.</t>
  </si>
  <si>
    <t>ИТОГО:</t>
  </si>
  <si>
    <t>4.</t>
  </si>
  <si>
    <t>Разработка центрального хранилища мастер данных (нормативно-справочные материалы и другое)</t>
  </si>
  <si>
    <t>5.</t>
  </si>
  <si>
    <t>Разработка комплексной схемы транспортного обслуживания населения</t>
  </si>
  <si>
    <t>6.</t>
  </si>
  <si>
    <t>Разработка комплексной схемы организации дорожного движения</t>
  </si>
  <si>
    <t>Определение основных транспортных коридоров для соединения Магнитогорской агломерации с другими основными транспортными коридорами</t>
  </si>
  <si>
    <t xml:space="preserve">Миндор ЧО; 
Росавтодор
</t>
  </si>
  <si>
    <t xml:space="preserve">Миндор ЧО;
Администрация 
г. Магнитогорска;
Муниципальные районы (Агаповский, Верхнеуральский, Нагайбакский, Кизильский)
</t>
  </si>
  <si>
    <t>Основные приоритетные направления</t>
  </si>
  <si>
    <t>сроки реализации  не определены</t>
  </si>
  <si>
    <t>финансирование не определено</t>
  </si>
  <si>
    <t>Комплексное развитие территории бывшего ТСС города Магнитогорска. Автодорога вдоль территории СНТ «Мичурина» от ул. Труда до ул. Зеленая</t>
  </si>
  <si>
    <t xml:space="preserve">Комплексное развитие территории бывшего ТСС города Магнитогорска. Реконструкция ул. Зеленая от выезда с территории СНТ «Мичурина» до ул. Санаторная </t>
  </si>
  <si>
    <t>Проект «Притяжение. Выделены иные межбюджетные трансферты из ФБ (распоряжение Правительства РФ от 29.08.2020 г. № 2202-р)</t>
  </si>
  <si>
    <t>Капитальный ремонт и ремонт участков автомобильных дорог регионального значения Балканы – автодорога Нагайбакский – Фершампенуаз; Автодорога Гумбейский – Переселенческий – автодорога Нагайбакский - Фершамепуаз</t>
  </si>
  <si>
    <t>Стоимость не определена</t>
  </si>
  <si>
    <t>В план мероприятий Миндора ЧО строительство автодороги не включено. Необходима проработка вопроса для рассмотрения на заседании Совета при Губернаторе Челябинской области</t>
  </si>
  <si>
    <t>Ремонт участков автомобильных дороги Верхнеуральск – Степное Верхнеуральского муниципального района – Тайсара – Смеловский</t>
  </si>
  <si>
    <t>2021-2022</t>
  </si>
  <si>
    <t>В 2020 г. Проведен ремонт участка автодороги – 127,978 млн. рублей</t>
  </si>
  <si>
    <t>Ремонт и строительство участков автомобильной дороги Магнитогорск – Кизильское – Сибай Башкортостана</t>
  </si>
  <si>
    <t>2019-2024</t>
  </si>
  <si>
    <t>Капитальный ремонт и ремонт участков автомобильной дороги Кизильское – Бреды – Мариинский – граница Казахстана</t>
  </si>
  <si>
    <t>2019-2023</t>
  </si>
  <si>
    <t>7.</t>
  </si>
  <si>
    <t>Ремонт участков автомобильной дороги Карагайский Бор – автодорога Чебаркуль – Уйской – Сурменевский - Магнитогорск</t>
  </si>
  <si>
    <t>8.</t>
  </si>
  <si>
    <t>Ремонт участков авмобильной дороги Чебаркуль – Уйское – Сурменевский - Магнитогорск</t>
  </si>
  <si>
    <t>2019-2022</t>
  </si>
  <si>
    <t>9.</t>
  </si>
  <si>
    <t>Проработка вопроса по ремонут участков автомобильной дороги Краснинский - Арсинский</t>
  </si>
  <si>
    <t>Необходима проработка вопроса для рассмотрения на заседании Совета при Губернаторе Челябинской области</t>
  </si>
  <si>
    <t>10.</t>
  </si>
  <si>
    <t>Проработка вопроса ремонта участков автомобильных дорог Шеелитовый рудник – автодорога Южноуральский – Магнитогорск – Наваринка – ж/д Гумбейка</t>
  </si>
  <si>
    <t>11.</t>
  </si>
  <si>
    <t>Проработка вопроса по ремонту участка автодороги Сурменевский – Горбуновский – Петропавловский до автодороги Южноуральск - Магнитогорск</t>
  </si>
  <si>
    <t>12.</t>
  </si>
  <si>
    <t>Проработка вопроса строительства автодороги Стерлитамак – Кага – Магнитогорск (участок на территории Челябинской области)</t>
  </si>
  <si>
    <t>2019-2035</t>
  </si>
  <si>
    <t>13.</t>
  </si>
  <si>
    <t>Проработка вопроса по строительству транспортного коридора Екатеринбург – Кыштым – Карабаш – Миасс – Магнитогорск (Учалы – Абзаково)</t>
  </si>
  <si>
    <t>Необходима проработка для рассмотрения на заседании Совета при Губернаторе Челябинской области (в целом для агломерации)</t>
  </si>
  <si>
    <t>2020-2021</t>
  </si>
  <si>
    <t>Минэкологии ЧО</t>
  </si>
  <si>
    <t xml:space="preserve">Минэконом ЧО;
Минстрой ЧО;
Администрация г. Магнитогорска;
Администрации муниципальных районов
</t>
  </si>
  <si>
    <t>Наименование мероприятия/инвестиционного проекта</t>
  </si>
  <si>
    <t>Разработка  единого центра мониторинга интеллектуальной транспортной системы агломерации (инновационные разработки для управления автомобильными потоками в целях безопасности и осведомленности дорожной ситуацией)</t>
  </si>
  <si>
    <t>Развитие объектов экологического направления</t>
  </si>
  <si>
    <t xml:space="preserve">Реконструкция объектов городской инфраструктуры г. Магнитогорска. Очистные сооружения правого берега» </t>
  </si>
  <si>
    <t>Минстрой ЧО; Администрация г. Магнитогорска</t>
  </si>
  <si>
    <t>2020-2023</t>
  </si>
  <si>
    <t>2021-2023</t>
  </si>
  <si>
    <t>Администрация Верхнеуральского района</t>
  </si>
  <si>
    <t>Проработка вопроса по строительству газораспределительных сетей высокого давления г. Верхнеуральск – п. Бабарыкинский (проектирование)</t>
  </si>
  <si>
    <t>2019-2020</t>
  </si>
  <si>
    <t>В стадии проектирования 1,2 млн. рублей за счет средств жителей поселка</t>
  </si>
  <si>
    <t xml:space="preserve">Комплексное развитие сельских населенных пунктов с. Кизильское, п. Гранитный, п. Путь Октября, п. Измайловский Кизильского муниципального района </t>
  </si>
  <si>
    <t>Администрация Кизильского района, Минсельхоз ЧО</t>
  </si>
  <si>
    <t>Средства выделены на условиях софинансирования ФБ, ОБ, МБ и ВИ (средства инвестора 10%) Капитальный ремонт объектов социальной инфраструктуры (школы, детские сады, дом культуры)</t>
  </si>
  <si>
    <t>Строительство очистных сооружений в с. Агаповка и п. Буранный Агаповского муниципального района</t>
  </si>
  <si>
    <t xml:space="preserve">Газоснабжение п. Тайсара в Верхнеуральском районе 
(с технологическим присоединением от сетей п. Баимово Республики Башкортостан и строительство распределительных газовых сетей)
</t>
  </si>
  <si>
    <t xml:space="preserve">Минстрой ЧО;
Администрация Верхнеуральского района
</t>
  </si>
  <si>
    <t xml:space="preserve">Комплексное развитие сельских населенных пунктов с. Кизильское, с. Полоцкое, п. Измайловский Кизильского муниципального района </t>
  </si>
  <si>
    <t>Комплексное развитие сельских населенных пунктов п. Урал, п. Сыртинский, п. Карабулак, п. Новопокровский Кизильского муниципального района</t>
  </si>
  <si>
    <t xml:space="preserve">Комплексное развитие сельских населенных пунктов п. Бабарыкинский, п. Смеловский Верхнеуральского муниципального района </t>
  </si>
  <si>
    <t>Администрация Верхнеуральского района, Минсельхоз ЧО</t>
  </si>
  <si>
    <t>Комплексное развитие сельских населенных пунктов с. Крупское, п. Гумбейский, п. Фершампенуаз Нагайбакского муниципального района</t>
  </si>
  <si>
    <t>Администрация Нагайбакского района, Минсельхоз ЧО</t>
  </si>
  <si>
    <t>Средства выделены на условиях софинансирования ФБ, ОБ, МБ и ВИ (средства инвестора 10%) Капитальный ремонт объектов социальной инфраструктуры (2 дома культуры), строительство газопровода в с. Крупское, строительство лыжно-роллерной трассы в рекреационной зоне (парка) с. Фершампенуаз (1 км)</t>
  </si>
  <si>
    <t xml:space="preserve">Строительство многопрофильного медицинского центра в г. Магнитогорске </t>
  </si>
  <si>
    <t>Будет определена после разработки ПСД</t>
  </si>
  <si>
    <t>Проект «Притяжение» Минздрав ЧО через Минстрой ЧО предусмотрены средства ОБ на проектирование 45,0 млн. рублей (разработка ПСД запланирована на 2020-2022 годы)</t>
  </si>
  <si>
    <t xml:space="preserve">Строительство пристроя к зданию инфекционного корпуса для ГАУЗ «Центр охраны материнства и детства г. Магнитогорск» </t>
  </si>
  <si>
    <t>Минздрав ЧО</t>
  </si>
  <si>
    <t>Минздрав ЧО через Минстрой ЧО предусмотрены средства ОБ на проектно-изыскательские работы в 2020 году – 6,5 млн. рублей</t>
  </si>
  <si>
    <t>Развитие транспортной инфраструктуры</t>
  </si>
  <si>
    <t xml:space="preserve">Минэконом ЧО;
Администрации муниципальных районов
</t>
  </si>
  <si>
    <t>Администрация г. Магнитогорска</t>
  </si>
  <si>
    <t>2018-2025</t>
  </si>
  <si>
    <t xml:space="preserve">Создание «Регионального круглогодичного детского развивающего центра» на 1932 человека круглогодично в Верхнеуральском муниципальном районе </t>
  </si>
  <si>
    <t>2021 г. – 2,964 млн. рублей МБ – 0,85 млн. рублей</t>
  </si>
  <si>
    <t xml:space="preserve">Планируется на территории Карагайского бора, граничащий с территорией Республики Башкирия (Учалинский район). </t>
  </si>
  <si>
    <t>Реконструкция детского лагеря «Березка» в Агаповском муниципальном районе</t>
  </si>
  <si>
    <t>Администрация Агаповского района</t>
  </si>
  <si>
    <t>2021-2024</t>
  </si>
  <si>
    <t>Лагерь специализируется по профилактике заболеваемости органов дыхания, может служить базой отдыха для населения Нагайбакского и Кизильского районов</t>
  </si>
  <si>
    <t>На базе конезавода ООО «Предуралье» открытие конноспортивного клуба в Верхнеуральском районе</t>
  </si>
  <si>
    <t>ООО «Предуралье»</t>
  </si>
  <si>
    <t>2021-2025</t>
  </si>
  <si>
    <t>Организация туристических маршрутов по историческим местам района. Отсутствие финансирования</t>
  </si>
  <si>
    <t xml:space="preserve">Реконструкция «Круглогодичного детского центра» на базе действующего детского загородного комплекса «Абзаково» муниципального бюджетного учреждения «Отдых» 
г. Магнитогорск 
</t>
  </si>
  <si>
    <t>Строительство крытого плавательного бассейна на 25 м. в с. Кизильское Кизильского муниципального района</t>
  </si>
  <si>
    <t>Администрация Кизильского района</t>
  </si>
  <si>
    <t>2028-2030</t>
  </si>
  <si>
    <t>Стоимость объекта определена предварительно</t>
  </si>
  <si>
    <t>Строительство крытого плавательного бассейна на 25 м. в Агаповском муниципальном районе</t>
  </si>
  <si>
    <t>Стоимость объекта определена предварительно. Необходимо определение населенного пункта, где планируется строительство</t>
  </si>
  <si>
    <t>Мероприятия по формированию единой транспортной системы (интеграционные процессы)</t>
  </si>
  <si>
    <t xml:space="preserve">Мероприятия, направленные на развитие региональной оценки качества образования </t>
  </si>
  <si>
    <t>2016-2020</t>
  </si>
  <si>
    <t>Мероприятия по  формированию мер по повышению доступности и качества предоставления образовательных услуг</t>
  </si>
  <si>
    <t>Определение и формирование рекреационной зоны (типы и виды туристского пространства, рынок туристских продуктов и услуг, основные этапы проектирования туристских и рекреационных продуктов, формирование цен на туристские продукты и услуги)</t>
  </si>
  <si>
    <t>Минобразования ЧО; муниципальные образования</t>
  </si>
  <si>
    <t>3. Рынок труда – формирование единого рынка труда, расширение спектра рабочих мест, доступных для жителей муниципальных образований, входящих в состав агломерации</t>
  </si>
  <si>
    <t xml:space="preserve">Мероприятия по формированию скоординированных систем предоставления социальных услуг и развитие межмуниципальных объектов коммунальной инфраструктуры
</t>
  </si>
  <si>
    <t xml:space="preserve">2. Коммунальная инфраструктура – формирование межмуниципальных объектов коммунальной инфраструктуры и интегрированных коммунальных сетей , формирование скоординированных систем социальных услуг </t>
  </si>
  <si>
    <t>Мероприятия, направленные по решению вопроса о мобильности трудовых ресурсов и регулированию трудовой миграции</t>
  </si>
  <si>
    <t>ГУТиЗН ЧО (гл. управление по труду и занятости); муниципальные образования</t>
  </si>
  <si>
    <t>Строительство Золотоизвлекательной фабрики ОАО «Южуралзолото Группа Компаний» в Верхнеуральском муниципальном районе (месторождение «Курасан»)</t>
  </si>
  <si>
    <t>ОАО «Южуралзолото Группа Компаний»;</t>
  </si>
  <si>
    <t>2020-2024</t>
  </si>
  <si>
    <t xml:space="preserve">Планируется создание 400 рабочих мест со среднемесячной заработной платой 50,0 тыс. рублей </t>
  </si>
  <si>
    <t>Развитие технической и технологической модернизации производств</t>
  </si>
  <si>
    <t>вариант 4</t>
  </si>
  <si>
    <t>I этап – (2018-2019 г) стоимость - 30,6 млн. рублей (газификация, реконструкция подъездных путей);                                  II этап (2020-2023 г) стоимость 409,96 млн. рублей (реконструкция 6 объектов, строительство очистных сооружений и инженерной инфраструктуры);                                     III этап – (2023—2025 г.) стоимость 710,0 млн. рублей (предварительно, будет уточнена после разработки ПСД)</t>
  </si>
  <si>
    <t>Техническая и технологическая модернизация АПК</t>
  </si>
  <si>
    <t>Минсельхоз ЧО, организации АПК</t>
  </si>
  <si>
    <t>Мероприятия, направленные на создание кластеров на основе промышленного потенциала в агломерации</t>
  </si>
  <si>
    <t xml:space="preserve">Создание на территории Челябинской области и Республики Башкортостан межрегионального территориального агропромышленного кластера Южного Урала </t>
  </si>
  <si>
    <t>2020-2022</t>
  </si>
  <si>
    <t>Создание агропромышленного кластера на территории Магнитогорской агломерации с привлечением сельхозпроизводителей в отрасли растениеводства, переработке масленичных культур (пищевые растительные масла, технические масла), глубокая переработка зерновых (комбикорма, кормовые добавки, крахмалы, биопластики)</t>
  </si>
  <si>
    <t>Строительство площадки для выращивания бройлеров в птичниках с напольным оборудованием с производством 6,8 тысяч тонн мяса птицы в год в Нагайбакском районе</t>
  </si>
  <si>
    <t>Минсельхоз ЧО; ООО «Нагайбакский птицеводческий комплекс»</t>
  </si>
  <si>
    <t>Планируется создание дополнительно 34 рабочих места</t>
  </si>
  <si>
    <t>Строительство животноводческого комплекса по производству молока в Нагайбакском районе</t>
  </si>
  <si>
    <t>Минсельхоз ЧО; ООО «Агро-Ситно»</t>
  </si>
  <si>
    <t>Работы по проектированию животноводческого комплекса переносятся на 2023 год, в связи со строительством площадки по выращивания птицы ООО «Нагайбакский птицеводческий комплекс»</t>
  </si>
  <si>
    <t xml:space="preserve">Строительство завода по переработке технических культур на масло (50 т. в сутки) в Нагайбакском районе (населенный пункт пока не определен) </t>
  </si>
  <si>
    <t>Строительство завода по производству семян и доведения до посевных кондиций (8000 т.) в с. Фершампенуаз в Нагайбакском районе</t>
  </si>
  <si>
    <t xml:space="preserve">Минсельхоз ЧО; ООО «Агро-Ситно» </t>
  </si>
  <si>
    <t>Приобретение оборудования и реконструкция цеха по переработке животноводческой продукции с. Париж в Нагайбакском районе</t>
  </si>
  <si>
    <t>Цех по переработке мяса в п. Гумбейский Нагайбакского района</t>
  </si>
  <si>
    <t>ИП Нукаев Н.Н.; Минсельхоз ЧО; Администрация Нагайбакского района</t>
  </si>
  <si>
    <t>Приобретение и реконструкция зернохранилища на 6000 т. в п. Балканы Нагайбакского района</t>
  </si>
  <si>
    <t>ИП Глава КФХ Семенченко В.П.; Минсельхоз ЧО; Администрация Нагайбакского района</t>
  </si>
  <si>
    <t>Реконструкция зернового тока в с. Париж Нагайбакского района</t>
  </si>
  <si>
    <t>ИП Глава КФХ Маркин Ф.Н.; Минсельхоз ЧО;</t>
  </si>
  <si>
    <t xml:space="preserve">Строительство молочного комплекса на 600 голов с доильно-молочным блоком на 40 доильных мест п. Краснинский Верхнеуральского района </t>
  </si>
  <si>
    <t>ООО «Предуралье», Минсельхоз ЧО; Администрация Верхнеуральского района</t>
  </si>
  <si>
    <t>Планируется создание дополнительно 32  рабочих места</t>
  </si>
  <si>
    <t xml:space="preserve">Строительство коровника на 839 мест и родильного отделения на 323 места с доильно-молочным блоком на 40 доильных мест в Агаповском районе </t>
  </si>
  <si>
    <t>КХ «Карсакбаев К.Б.», Минсельхоз ЧО; Администрация Агаповского района</t>
  </si>
  <si>
    <t>Планируется создание 39 рабочих мест</t>
  </si>
  <si>
    <t>Строительство элеватора для хранения зерна в п. Краснинский, емкостью 20 тыс. тонн в Верхнеуральском районе</t>
  </si>
  <si>
    <t>ООО «Хлебинка»;</t>
  </si>
  <si>
    <t>2020-2025</t>
  </si>
  <si>
    <t xml:space="preserve">Строительство элеватора необходимо для фермерских хозяйств Верхнеуральского и Нагайбакского районов, проект не реализуется, в связи с отсутствием государственной поддержки </t>
  </si>
  <si>
    <t>Строительство двух комплексов по производству сырого молока на 1200 и 400 дойных коров, на 8400 и 2000 тонн сырого молока в Верхнеуральском районе</t>
  </si>
  <si>
    <t>Минсельхоз ЧО; ООО «Предуралье»; ООО «Хлебинка»; Администрация Верхнеуральского района</t>
  </si>
  <si>
    <t>Совместное строительство ООО «Хлебинка» и ООО «Предуралье». Отсутствие финансирования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</si>
  <si>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</si>
  <si>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 xml:space="preserve">Минсельхоз ЧО;
Администрации Агаповского, Верхнеуральского, Кизильского и Нагайбакского районов
</t>
  </si>
  <si>
    <t>Выделены средства Верхнеуральскому, Агаповскому, Нагайбакскому, Кизильскому районам в 2020 г. (30%) К 2025 году планируется актуализировать 100 % сведений о землях сельскохозяйственного назначения</t>
  </si>
  <si>
    <t xml:space="preserve">3. </t>
  </si>
  <si>
    <t>нет сведений</t>
  </si>
  <si>
    <t xml:space="preserve">Мероприятия по формированию единой информационной среды и деловых услуг для бизнеса и населения
(формирование единого информационного пространства)
</t>
  </si>
  <si>
    <t>Развитие телекоммуникационной инфраструктуры</t>
  </si>
  <si>
    <t>Мининформ ЧО; муниципальные образования</t>
  </si>
  <si>
    <t>Развитие научно-исследовательской, инновационной и внедренческой деятельности</t>
  </si>
  <si>
    <t>ВСЕГО ПО ПРОЕКТАМ:</t>
  </si>
  <si>
    <t>Создание НИИ наносталей, инжиниринговый центр, ресурсный центр технологий и наноматериалов</t>
  </si>
  <si>
    <t xml:space="preserve">               </t>
  </si>
  <si>
    <t xml:space="preserve">Мероприятия по формированию единых экологических мер для снижения влияния промышленности на состояние всех природных сред
</t>
  </si>
  <si>
    <t>Миндор ЧО; муниципальные образования</t>
  </si>
  <si>
    <t xml:space="preserve">Сбалансированное определение всех необходимых объектов социальной и инженерной инфраструктуры                                   </t>
  </si>
  <si>
    <t>Средства выделены на условиях софинансирования ФБ, ОБ, МБ и ВИ (средства инвестора 10%). Капитальный ремонт объектов социальной инфраструктуры (спортзалы при школах)</t>
  </si>
  <si>
    <t xml:space="preserve">
Мероприятия по формированию промышленных комплексов на основе кластерного подхода (развитие кластеров)
</t>
  </si>
  <si>
    <t>Рейтинг (высокий, средний, низкий)</t>
  </si>
  <si>
    <t>Реорганизация градостроительных норм (генеральный план, территориальное планирование) для агломерации</t>
  </si>
  <si>
    <t>Мероприятия по управлению миграционными процессами и созданию новых рабочих мест</t>
  </si>
  <si>
    <t>1. развитие транспортной инфраструктуры;                        2. развитие грузовой логистики;                                    3. транспортные коридоры;                              4.  модернизация общественного транспорта</t>
  </si>
  <si>
    <t xml:space="preserve">Развитие здравоохранения - формирование мер по повышению доступности и качества оказания медицинской помощи
(развитие объектов инфраструктуры медицинского назначения и привлечение высококвалифицированных кадров)
</t>
  </si>
  <si>
    <t>Средства выделены на условиях софинансирования ФБ, ОБ, МБ и ВИ (средства инвестора 10%). Капитальный ремонт объектов социальной инфраструктуры (школы, детские сады, дом культуры)</t>
  </si>
  <si>
    <t xml:space="preserve">Развитие специализированных индустриальных парков и технопарков
</t>
  </si>
  <si>
    <t>Создание консультационного центра «Мой бизнес»</t>
  </si>
  <si>
    <t>Минсельхоз ЧО; ИП Глава КФХ Арсентьев В.Н.</t>
  </si>
  <si>
    <t xml:space="preserve">Развитие социальной инфраструктуры и жилищно-коммунального хозяйства
(объектов коммунальной и социальной инфраструктуры)
</t>
  </si>
  <si>
    <t>Средства планируются выплатить в ноябре 2020 г. Стимулирование по  обновленюе парка сельхозтехники и оборудования</t>
  </si>
  <si>
    <t>Минэконом ЧО; Минпром ЧО; Минсельхоз ЧО</t>
  </si>
  <si>
    <t xml:space="preserve">Развитие новых промышленных производств, связанных с металлургией, разработкой новых месторождений и сельским хозяйством </t>
  </si>
  <si>
    <t xml:space="preserve">Минобразование ЧО; муниципальные образования </t>
  </si>
  <si>
    <t xml:space="preserve">Мероприятия по формированию единой рекреационной зоны отдыха для населения 
</t>
  </si>
  <si>
    <t>Создание рекреационной системы, сформированной на базе крупного туристического центра                                                                                                                                                                                                                                                    (развитие объектов инфраструктуры для туризма и развлечений, гостиничного бизнеса и общественного питания)</t>
  </si>
  <si>
    <t>Минэконом Ч;, Минсельхоз ЧО; организации АПК</t>
  </si>
  <si>
    <t>рейтинг определяется ответственными исполнителями по каждому проекту или мероприятию</t>
  </si>
  <si>
    <t>Развитие объектов спортивной инфраструктуры, необходимых для развития регионального/федерального спорта в агломерации</t>
  </si>
  <si>
    <r>
      <rPr>
        <b/>
        <sz val="12"/>
        <color theme="1"/>
        <rFont val="Times New Roman"/>
        <family val="1"/>
        <charset val="204"/>
      </rPr>
      <t xml:space="preserve">Промышленные предприятия:  </t>
    </r>
    <r>
      <rPr>
        <sz val="12"/>
        <color theme="1"/>
        <rFont val="Times New Roman"/>
        <family val="1"/>
        <charset val="204"/>
      </rPr>
      <t xml:space="preserve">                           1. Переработка бедных руд;                                              2. Импортозамещающее прозводство с высокой добавленной стоимостью;                       3. производство новых материалов на металлической основе;                                                    4. Аддитивные технологии                   </t>
    </r>
    <r>
      <rPr>
        <b/>
        <sz val="12"/>
        <color theme="1"/>
        <rFont val="Times New Roman"/>
        <family val="1"/>
        <charset val="204"/>
      </rPr>
      <t>Сельские хозяйство:</t>
    </r>
    <r>
      <rPr>
        <sz val="12"/>
        <color theme="1"/>
        <rFont val="Times New Roman"/>
        <family val="1"/>
        <charset val="204"/>
      </rPr>
      <t xml:space="preserve">                                           1. Растениеводство;                      2. Переработка масличных культур;                                 3. Глубокая переработка зерновых;                                       4. Птицеводство</t>
    </r>
  </si>
  <si>
    <t>1. Транспортировка хвостов из       г. Сибай и Кизильского района на полигон в с. Баймак;                                         2. Транспортировка хвостов из Абзелиловского района</t>
  </si>
  <si>
    <t>Разработка единой  информационно-аналитической системы (единый контроль и надзор на транспорте)</t>
  </si>
  <si>
    <t>Нагайбак</t>
  </si>
  <si>
    <t>Кизил</t>
  </si>
  <si>
    <t>Верхнеур</t>
  </si>
  <si>
    <t>Агаповка</t>
  </si>
  <si>
    <t>Магнитогорск</t>
  </si>
  <si>
    <t>Минсельхоз</t>
  </si>
  <si>
    <t>Минстрой</t>
  </si>
  <si>
    <t>высокий</t>
  </si>
  <si>
    <t>В связи со сложившейся чрезвычайной ситуацией в районе (почвенная засуха) складывается тяжелое финансовое положение в хозяйстве. Предварительно реализация проекта переносится.</t>
  </si>
  <si>
    <t xml:space="preserve">В связи со сложившейся чрезвычайной ситуацией в районе (почвенная засуха) складывается тяжелое финансовое положение в хозяйстве. Предварительно реализация проекта переносится </t>
  </si>
  <si>
    <t>средний</t>
  </si>
  <si>
    <t>высокий для муниципальных образований</t>
  </si>
  <si>
    <t>средний для муниципальных образований</t>
  </si>
  <si>
    <t>низкий для Агаповского района</t>
  </si>
  <si>
    <t>средний для Агаповского района</t>
  </si>
  <si>
    <t>высокий для Агаповского района</t>
  </si>
  <si>
    <t>2021 год - проектирование; 2023-2025</t>
  </si>
  <si>
    <t>2021 год - проектирование</t>
  </si>
  <si>
    <t xml:space="preserve">Низкий рейтинг. Субсидия направленна на обновление парка сельскохозяйственной техники в АПК Челябинской области, предоставление субсидии носит заявительный характер. </t>
  </si>
  <si>
    <t>Средний рейтинг</t>
  </si>
  <si>
    <t>Проект в стадии реализации. Высокий рейтинг</t>
  </si>
  <si>
    <t>Высокий рейтинг</t>
  </si>
  <si>
    <t>Данный инвестиционный проект  на согласование не предоставлялся, в связи с чем Минсельхоз ЧО отвественным являться не может .</t>
  </si>
  <si>
    <t>Инвестиционный проект согласован. Высокий рейтинг.</t>
  </si>
  <si>
    <t>Данный инвестиционный проект в Минсельхоз ЧО на согласование не предоставлялся и осуществляться не будет</t>
  </si>
  <si>
    <t>Средний рейтинг. Данный показатель будет изменен в 2021 году</t>
  </si>
  <si>
    <t>14.</t>
  </si>
  <si>
    <t>Реконструкции молочно-      животноводческого комплекса в пос. Обручёвка</t>
  </si>
  <si>
    <t>ООО "Обручевка", КФХ Пороткин В.В.</t>
  </si>
  <si>
    <t>Проработка вопроса реконструкции молочно-      животноводческого комплекса в пос. Обручёвка:   - на базе ООО "СП Обручевка" (переработка молочный продуктов,    - на базе КФХ Пороткин В.В.  (переработка мясопродуктов)</t>
  </si>
  <si>
    <t>Имеется Госэкспертиза. 2-4 этапы проекта со стоимостью 742,266 млн. рублей, планируется реализовать при финансовой поддержке Фонда ЖКХ в размере 300,0 млн. рублей. Заключен 3-х стронний договор (Фонд, Правительство ЧО, администрация Магнитогорска о финансовой поддержке</t>
  </si>
  <si>
    <t>планируется в рамках концессионного соглашения (с ООО "МПК", утверждена дорожная карта, завершение стр-ва в сентябре 2022 г.. Заключен договор на разработку ПСД. Вопрос об оказании фин помощи из ОБ будет рассмотрен на Межведсовете, в случае подачи заявки в Минстрой.</t>
  </si>
  <si>
    <t>Минстрой ЧО; Агаповский район</t>
  </si>
  <si>
    <t>Реконструкция аэропорта г. Магнитогорск</t>
  </si>
  <si>
    <t xml:space="preserve"> Минздрав ЧО</t>
  </si>
  <si>
    <t>Горные лыжи и сноуборд, спелеотуризм, снегоходные туры, конные и пешие походы, сплавы по горным рекам, альпинизм, агротуризм, этнографический туризм, развитие культовых объектов, промышленных туризм</t>
  </si>
  <si>
    <t>Строительство крытого плавательного бассейна на 50 м в г.Магнитогорске (территория кампуса ФГБОУ ВО "МГТУ им. Г.И. Носова")</t>
  </si>
  <si>
    <t>ФГБОУ ВО "МГТУ им. Г.И. Носова"</t>
  </si>
  <si>
    <t>250,00 (федеральные средства)</t>
  </si>
  <si>
    <t>В рамках Федеральной адресной инвестиционной программы реализация проекта «Физкультурно-оздоровительный комплекс с плавательным бассейном ФГБОУ ВО "МГТУ им. Г.И. Носова"</t>
  </si>
  <si>
    <t>Расширение спортивной инфраструктуры .</t>
  </si>
  <si>
    <t>Развитие хоккея, лыжного спорта, настольного тенниса и других видов спорта на базе существующей спортивной  инфраструктуры, футбол, конный спорт</t>
  </si>
  <si>
    <t>2021-2030</t>
  </si>
  <si>
    <t>более 100,00 (ежегодно) федеральные средства</t>
  </si>
  <si>
    <t>Планируется в рамках Программы стратегического академического лидерства (проект Постановления Правительства РФ)</t>
  </si>
  <si>
    <t>Минэконом ЧО</t>
  </si>
  <si>
    <t>Открытие в 2020 г. Филиал консультационного центра "Мой бизнес" в г. Магнитогорске уже функционирует.
Операционными процессами по открытию филиала занимались специалисты Территории бизнеса (г. Челябинк), финансирование - по линии Минэкономразвития.
Администрация г. Магнитогорска  не принимала участие в создании филиала.
Мероприятие целесообразно исключить или заменить ответственного исполнителя на региональную структуру</t>
  </si>
  <si>
    <t>Развитие инфраструктуры РнД центра МГТУ</t>
  </si>
  <si>
    <t>100% дочернее предприятие университета ООО "РнД МГТУ" создано в 2018 г. в целях развития технологий Индустрии 4.0. Создано более 30 рабочих мест, годовой оборот превышает 100 млн руб. Требуются средства на ремонт здания.</t>
  </si>
  <si>
    <t>Запуск "Точки кипения" (по модели Агентства стратегических инициатив)</t>
  </si>
  <si>
    <t>5,00 (внебюджетные средства МГТУ)</t>
  </si>
  <si>
    <t>"Точка кипения" - пространство коллективной работы над образовательными, научными и социальными проектами.</t>
  </si>
  <si>
    <t>Запуск Коворкинг центра МГТУ</t>
  </si>
  <si>
    <t>Коворкинг центр МГТУ - центр инициации, обсуждения и реализации студенческих инициатив.</t>
  </si>
  <si>
    <t>Запуск "Мобильный Кванториум МГТУ"</t>
  </si>
  <si>
    <t>Минобразование ЧО, ФГБОУ ВО "МГТУ им. Г.И. Носова"</t>
  </si>
  <si>
    <t>Федеральная субсидия; региональная субсидия; внебюджетные средства МГТУ</t>
  </si>
  <si>
    <t>В рамках предоставления субсидии из федерального бюджета бюджетам субъектов РФ по мероприятию «Создание мобильных технопарков Квантроиум» в рамках федерального проекта «Успех каждого ребенка» национального проекта «Образование».</t>
  </si>
  <si>
    <t xml:space="preserve">Запуск центра цифрового образования детей "IT-Куб" </t>
  </si>
  <si>
    <t>Федеральная субсидия; региональная субсидия; внебюджетные средства МГТУ; средства ПАО "ММК"</t>
  </si>
  <si>
    <t>В рамках предоставления субсидии из федерального бюджета бюджетам субъектов РФ по мероприятию «Создание центров цифрового образования детей» в рамках федерального проекта «Цифровая образовательная среда» национального проекта «Образование».</t>
  </si>
  <si>
    <t>Реализация образовательными организациями программ дополнительного профессионального образования и программ профессионального обучения по запросам организаций и индивидуальных предпринимателей, осуществляющих свою деятельность на территории Магнитогорской агломерации</t>
  </si>
  <si>
    <r>
      <t xml:space="preserve">Создание </t>
    </r>
    <r>
      <rPr>
        <b/>
        <sz val="12"/>
        <color rgb="FFFF0000"/>
        <rFont val="Times New Roman"/>
        <family val="1"/>
        <charset val="204"/>
      </rPr>
      <t>"Консорциума</t>
    </r>
    <r>
      <rPr>
        <sz val="12"/>
        <color rgb="FFFF0000"/>
        <rFont val="Times New Roman"/>
        <family val="1"/>
        <charset val="204"/>
      </rPr>
      <t xml:space="preserve"> научно-образовательных и научных организаций, объединений и союзов производственных предприятий в целях развития отрасли черной металлургии и новых материалов" (МГТУ им. Г.И. Носова, МИСиС, Санкт-Петербургский полтитехнический университет Петра Великого, Ассоциация "Русская сталь", научные и инжиниринговые компании).
</t>
    </r>
  </si>
  <si>
    <t xml:space="preserve">Создание и реконструкция объектов обращения с ТКО в Магнитогорской агломерации </t>
  </si>
  <si>
    <t>Создание межмуниципальной инфраструктуры по обращению с ТКО Магнитогорского кластера (полигон с мусоросортировочным комплексом в г. Магнитогорске и 3 мусороперегрузочные станции в Агаповском, Кизильском, Верхнеуральском районах)</t>
  </si>
  <si>
    <t>Создание территориальной системы наблюдений и каачеством атмосферного воздуха</t>
  </si>
  <si>
    <t xml:space="preserve">Создание единого центра сбора и обработки данных с государственной, территориальной и локальных систем наблюдений;                                               создание "сигнальной" системы наблюдений                                                  </t>
  </si>
  <si>
    <t>Создание объектов обращения с ТКО по концессионному соглашению</t>
  </si>
  <si>
    <t>Создание и эксплуатация межмуниципального мусоросортировочного комплекса с полигоном ТКО и мусороперегрузочных станций</t>
  </si>
  <si>
    <t>сроки не определены</t>
  </si>
  <si>
    <t>2021 год - проектирование  2023-2025</t>
  </si>
  <si>
    <t>1. развитие транспортной инфраструктуры;                                     2. развитие грузовой логистики;                                    3. транспортные коридоры;                              4.  модернизация общественного транспорта</t>
  </si>
  <si>
    <t>Планируется в рамках концессионного соглашения (с ООО "МПК", утверждена дорожная карта, завершение стр-ва в сентябре 2022 г.. Заключен договор на разработку ПСД. Вопрос об оказании фин помощи из ОБ будет рассмотрен на Межведсовете, в случае подачи заявки в Минстрой.</t>
  </si>
  <si>
    <t>Создание рекреационной системы, сформированной на базе крупного туристического центра (развитие объектов инфраструктуры для туризма и развлечений, гостиничного бизнеса и общественного питания)</t>
  </si>
  <si>
    <t>Федеральные органы власти</t>
  </si>
  <si>
    <t>Мероприятия по формированию промышленных комплексов на основе кластерного подхода (развитие консорциумов, кластеров)</t>
  </si>
  <si>
    <t xml:space="preserve">Создание единого центра сбора и обработки данных с государственной, территориальной и локальных систем наблюдений; создание "сигнальной" системы наблюдений                                                  </t>
  </si>
  <si>
    <t>Модернизация производства ООО «Магнитогорская обувная фабрика»</t>
  </si>
  <si>
    <t>ООО «Магнитогорская обувная фабрика», администрация МО, администрация агломерации</t>
  </si>
  <si>
    <t>Организация производства многоразовых и одноразовые масок, спец. костюмов</t>
  </si>
  <si>
    <t>Производство средств индивидуальной защиты (СИЗ)</t>
  </si>
  <si>
    <t>Минпром</t>
  </si>
  <si>
    <t>Развитие Южно-Уральского промышленного кластера "Робототехника и человеко-машинный интерфейс"</t>
  </si>
  <si>
    <t xml:space="preserve">Ассоциация «Южно-Уральский промышленный кластер «Робототехника и человеко-машинный интерфейс» АДМ агломерации
АДМ МО
Минпром ЧО
</t>
  </si>
  <si>
    <t>Неиндустриальная робототехника: информационно-сервисные робото-технические комплексы (РТК), РТК двойного назначения, антропоморфные и биоморфные РТК, медицинские и реабилитационные РТК с человеко-машинным интерфейсом</t>
  </si>
  <si>
    <t>Импортозамещение комплектующих, формирование эффективной цепочки поставщиков комплектующих и ПО для производства неиндустриальных РТК со снижением себестоимости (цены реализации) до ожидаемой рынком, повышение конкурентоспособности и устойчивости бизнеса по производству РТК и систем искусственного интеллекта</t>
  </si>
  <si>
    <t xml:space="preserve">15. </t>
  </si>
  <si>
    <t>Проект развития глубокой переработки металлопроката ПАО "ММК" в ОАО "ММК-МЕТИЗ"</t>
  </si>
  <si>
    <t>ПАО "ММК", ОАО "ММК-Метиз", Администрация г. Магнитогорска</t>
  </si>
  <si>
    <t xml:space="preserve">Инвестиционная программа направленна на развитие  производства импортозамещающих, экспортноориентированных видов продукции: арматурной проволоки и канатов для преднапряженных железобетонных конструкций, проволоки с покрытиями, в т.ч. бортовой бронзированной, калиброванной стали со специальными свойствами и изделий из неё, крепежных изделий современных конструкций. Потребителями являются предприятия автомобильной, машиностроительной, добывающей, железнодорожной и строительной отраслей.
Планируется создание более 600 высокопроизводительных рабочих мест.
</t>
  </si>
  <si>
    <t xml:space="preserve">2. </t>
  </si>
  <si>
    <t>Развитие индустриального парка "ММК-ИНДУСТРИАЛЬНЫЙ ПАРК"</t>
  </si>
  <si>
    <t>ООО "ММК-ИНДУСТРИАЛЬНЫЙ ПАРК", ПАО "ММК", Администрация г. Магнитогорска, Минпром ЧО</t>
  </si>
  <si>
    <t xml:space="preserve">11. </t>
  </si>
  <si>
    <t>Миндор ЧО; Администрации Магнитогорской агломерации</t>
  </si>
  <si>
    <t>Создание территориальной системы наблюдений и качеством атмосферного воздуха</t>
  </si>
  <si>
    <t>I этап – (2018-2019 г) стоимость - 30,6 млн. рублей (газификация, реконструкция подъездных путей); II этап (2020-2023 г) стоимость 409,96 млн. рублей (реконструкция 6 объектов, строительство очистных сооружений и инженерной инфраструктуры;   III этап – (2023—2025 г.) стоимость 710,0 млн. рублей (предварительно, будет уточнена после разработки ПСД)</t>
  </si>
  <si>
    <t xml:space="preserve">Реконструкция «Круглогодичного детского центра» на базе действующего детского загородного комплекса «Абзаково» муниципального бюджетного учреждения «Отдых» г. Магнитогорск 
</t>
  </si>
  <si>
    <t xml:space="preserve">Инвестиционная программа направленна на развитие  производства импортозамещающих, экспортноориентированных видов продукции: арматурной проволоки и канатов для преднапряженных железобетонных конструкций, проволоки с покрытиями, в т.ч. бортовой бронзированной, калиброванной стали со специальными свойствами и изделий из неё, крепежных изделий современных конструкций. Потребителями являются предприятия автомобильной, машиностроительной, добывающей, железнодорожной и строительной отраслей. Планируется создание более 600 высокопроизводительных рабочих мест.
</t>
  </si>
  <si>
    <t>Перечень основных направлений (мероприятий) развития и инвестиционных проектов, реализация которых даст наибольший эффект для развития межмуниципального взаимодействия в рамках развития Магнитогорской агломерации</t>
  </si>
  <si>
    <t>В 2020 г. проведен ремонт участка автодороги – 127,978 млн. рублей</t>
  </si>
  <si>
    <t xml:space="preserve">Перечень мероприятий по развитию межмуниципального взаимодействия в рамках Магнитогорской агломерации </t>
  </si>
  <si>
    <t xml:space="preserve">Создание на территории Челябинской области  агропромышленного кластера Южного Урала </t>
  </si>
  <si>
    <t>Минсельхоз ЧО</t>
  </si>
  <si>
    <t>2022-2025</t>
  </si>
  <si>
    <t>Мероприятия, направленные по решению вопроса о мобильности трудовых ресурсов и регулированию трудовой миграции: оказание содействия в поиске подходящей работы гражданам, обратившимся в центры занятости населения Челябинской области в целях поиска работы</t>
  </si>
  <si>
    <t>ГУТиЗН ЧО (гл. управление по труду и занятости); Администрации МО Магнитогорской агломерации</t>
  </si>
  <si>
    <t>Доля граждан, получивших государственную услугу по содействию в поиске подходящей работы, от численности граждан, обратившихся в центры занятости населения в целях поиска работы</t>
  </si>
  <si>
    <t>Разработка схемы территориального планирования Магнитогорской агломерации</t>
  </si>
  <si>
    <t>2023-2024</t>
  </si>
  <si>
    <t>Минстрой ЧО</t>
  </si>
  <si>
    <t>Необходима проработка вопроса для финансирования мероприятия</t>
  </si>
  <si>
    <t>Минстрой ЧО (по согласованию с Агаповскмй районом)</t>
  </si>
  <si>
    <t xml:space="preserve"> Минсельхоз ЧО; ООО «Предуралье», Администрация Верхнеуральского района</t>
  </si>
  <si>
    <t>Минсельхоз ЧО; КХ «Карсакбаев К.Б.», Администрация Агаповского района</t>
  </si>
  <si>
    <t>Реконструкции молочно-животноводческого комплекса в пос. Обручёвка</t>
  </si>
  <si>
    <t xml:space="preserve">Минсельхоз ЧО;
Администрации МО Магнитогорской агломерации
</t>
  </si>
  <si>
    <t xml:space="preserve"> ООО «Хлебинка»; Администрация Верхнеуральского</t>
  </si>
  <si>
    <t>Мининформ ЧО совместно с администрацями МО Магнитогорской агломерации</t>
  </si>
  <si>
    <t>Развитие телекоммуникационной инфраструктуры в Магнитогорской агломерации</t>
  </si>
  <si>
    <t>Строительство сетей электроснабжения (41920 м.)</t>
  </si>
  <si>
    <t>В рамках проекта Притяжение г. Магнитогорск</t>
  </si>
  <si>
    <t>Строительство сетей водоснабжения (23000 м)</t>
  </si>
  <si>
    <t>Строительство сетей водоотведения (15100 м)</t>
  </si>
  <si>
    <t>Строительство сетей канализации (12500 м)</t>
  </si>
  <si>
    <t>Строительство сетей газоснабжения (8700 м)</t>
  </si>
  <si>
    <t>Строительство блрочно-модульной котельной 7 шт</t>
  </si>
  <si>
    <t>Проект «Притяжение» Минздрав ЧО через Минстрой ЧО предусмотрены средства ОБ на проектирование 45,0 млн. рублей (разработка ПСД запланирована на 2021-2022 годы)</t>
  </si>
  <si>
    <t>Крытый бассейн на 50 м. с фитнес-центром</t>
  </si>
  <si>
    <t>Ледовая арена</t>
  </si>
  <si>
    <t>Строительство музейно-образовательного комплекса</t>
  </si>
  <si>
    <t>Строительство отеля 4 звезды</t>
  </si>
  <si>
    <t>ПАО "ММК"</t>
  </si>
  <si>
    <t xml:space="preserve">Миндор ЧО по согласованию с
Росавтодором
</t>
  </si>
  <si>
    <t>Миндор ЧО (средства федерального бюджета)</t>
  </si>
  <si>
    <t>Минстрой ЧО при взаимодействииАдминистрация г. Магнитогорска</t>
  </si>
  <si>
    <t>ПАО "ММК", (взаимодействие сМинстрой ЧО, Администрация г. Магнитогорска)</t>
  </si>
  <si>
    <t>ПАО "ММК", (взаимодействие с Минстрой ЧО, Администрация г. Магнитогорска)</t>
  </si>
  <si>
    <t>ПАО "ММК", (взаимодействие с Минкульт ЧО, Минобразование ЧО, Администрация г. Магнитогорска)</t>
  </si>
  <si>
    <t xml:space="preserve">Минэконом ЧО при взаимодействии с МО
администраций Магнитогорской агломерации
</t>
  </si>
  <si>
    <t>ПАО "ММК" (взаимодействие с Минспорт ЧО, Администрация г. Магнитогорска)</t>
  </si>
  <si>
    <t>Минсельхоз ЧО с организациями АПК</t>
  </si>
  <si>
    <t>ООО "Обручевка", КФХ Пороткин В.В., Администрация Кизильского района</t>
  </si>
  <si>
    <t>ООО "ММК-ИНДУСТРИАЛЬНЫЙ ПАРК", ПАО "ММК", Администрация г. Магнитогорска, (взаимодействие с Минпром ЧО)</t>
  </si>
  <si>
    <t xml:space="preserve">Ассоциация «Южно-Уральский промышленный кластер «Робототехника и человеко-машинный интерфейс» АДМ агломерации АДМ МО (взаимодействие с Минпром ЧО)
</t>
  </si>
  <si>
    <t>Развитие индустриальных парков в Магнитогорской агломерации</t>
  </si>
  <si>
    <t>Минпром ЧО</t>
  </si>
  <si>
    <t xml:space="preserve">Миндор ЧО совместно с
Администрациями МО 
Магнитогорской агломерации
</t>
  </si>
  <si>
    <t xml:space="preserve"> Минстрой ЧО, (взаимодействие с Минздрав ЧО, ПАО "ММК", Администрация г. Магнитогорска)</t>
  </si>
  <si>
    <t>Минстрой ЧО (взаимодействие с Минздрав ЧО)</t>
  </si>
  <si>
    <t>Минобразование ЧО; Администрации МО Магнитогорской агломерации</t>
  </si>
  <si>
    <t>ООО «Магнитогорская обувная фабрика»</t>
  </si>
  <si>
    <t>ОАО «Южуралзолото Группа Компаний» (взаимодействие с Минпром ЧО)</t>
  </si>
  <si>
    <t>Фристайл арена</t>
  </si>
  <si>
    <t>ПАО "ММК" (взаимодействие с Минкульт ЧО, Минобразование ЧО, Администрация г. Магнитогорска)</t>
  </si>
  <si>
    <t xml:space="preserve"> Минстрой ЧО (взаимодействие с Минздрав ЧО, ПАО "ММК", Администрация г. Магнитогорска)</t>
  </si>
  <si>
    <t>ФГБОУ ВО "МГТУ им. Г.И. Носова" (взаимодествие с Минобразование ЧО)</t>
  </si>
  <si>
    <t xml:space="preserve">Минсельхоз ЧО совместно с
администрациями МО Магнитогорской агломерации
</t>
  </si>
  <si>
    <t>Средства планируются ежегодно. Стимулирование по  обновленюе парка сельхозтехники и оборудования</t>
  </si>
  <si>
    <t>Стоимость мероприятия (проекта), млн. рублей</t>
  </si>
  <si>
    <t>Сроки реализации</t>
  </si>
  <si>
    <t>Ответственный исполнитель/соисполнители</t>
  </si>
  <si>
    <t>3. Развитие коммунальной и социальной инфраструктуры</t>
  </si>
  <si>
    <t xml:space="preserve">Миндор ЧО совместно с
Администрациями муниципалитетов
Магнитогорской агломерации
</t>
  </si>
  <si>
    <t>Миндор ЧО; Администрации муниципалитетов Магнитогорской агломерации</t>
  </si>
  <si>
    <t>2. Развитие перспективных отраслей, кластеров и индустриальных парков и технопарков</t>
  </si>
  <si>
    <t>ГУТиЗН ЧО (гл. управление по труду и занятости); Администрации Ммуниципалитетов Магнитогорской агломерации</t>
  </si>
  <si>
    <t>Минобразование ЧО; Администрации муниципалитетов Магнитогорской агломерации</t>
  </si>
  <si>
    <t xml:space="preserve">Ассоциация «Южно-Уральский промышленный кластер «Робототехника и человеко-машинный интерфейс»; Администрации муниципалитетов Магнитогорской агломерации (взаимодействие с Минпром ЧО)
</t>
  </si>
  <si>
    <t xml:space="preserve"> ООО «Хлебинка»; Администрация Верхнеуральского района</t>
  </si>
  <si>
    <t>ПАО "ММК" (взаимодействие с Минстрой ЧО, Администрация г. Магнитогорска)</t>
  </si>
  <si>
    <t xml:space="preserve">Минэконом ЧО (взаимодействие с
администраций муниципалитетов Магнитогорской агломерации)
</t>
  </si>
  <si>
    <t>Строительство парковки на 2100 мест</t>
  </si>
  <si>
    <r>
      <t xml:space="preserve">Создание </t>
    </r>
    <r>
      <rPr>
        <b/>
        <sz val="12"/>
        <color rgb="FFFF0000"/>
        <rFont val="Times New Roman"/>
        <family val="1"/>
        <charset val="204"/>
      </rPr>
      <t>"Консорциума</t>
    </r>
    <r>
      <rPr>
        <sz val="12"/>
        <color rgb="FFFF0000"/>
        <rFont val="Times New Roman"/>
        <family val="1"/>
        <charset val="204"/>
      </rPr>
      <t xml:space="preserve"> научно-образовательных и научных организаций, объединений и союзов производственных предприятий в целях развития отрасли черной металлургии и новых материалов" (МГТУ им. Г.И. Носова, МИСиС, Санкт-Петербургский полтитехнический университет Петра Великого, Ассоциация "Русская сталь", научные и инжиниринговые компании)
</t>
    </r>
  </si>
  <si>
    <t>100% дочернее предприятие университета ООО "РнД МГТУ" создано в 2018 г. в целях развития технологий Индустрии 4.0. Создано более 30 рабочих мест, годовой оборот превышает 100 млн руб. Требуются средства на ремонт здания</t>
  </si>
  <si>
    <t>Проработка вопроса реконструкции молочно-животноводческого комплекса в пос. Обручёвка:  - на базе ООО "СП Обручевка" (переработка молочный продуктов,    - на базе КФХ Пороткин В.В.  (переработка мясопродуктов)</t>
  </si>
  <si>
    <t>В рамках проекта Притяжение. Выделены иные межбюджетные трансферты из ФБ (распоряжение Правительства РФ от 29.08.2020 г. № 2202-р)</t>
  </si>
  <si>
    <t>1. Развитие транспортной инфраструктуры</t>
  </si>
  <si>
    <t>Строительство блрочно-модульной котельной (7 шт)</t>
  </si>
  <si>
    <t>2020 год - 58,5 млн. рублей. Ввод в эксплуатацию - 2022 год. Строится для нужд южной части г. Магнитогорска, а также прилегающие муниципалитеты. При необходимости возможно подключение объектов в рамках проекта Притяжение.</t>
  </si>
  <si>
    <t>АО "Горэлектросеть" (Застройщик ООО Динамика)</t>
  </si>
  <si>
    <t>Строительство Блочно-трансформаторной подстанции Захаровская г. Магнитогорск (с учетом дополнительных подстанций)</t>
  </si>
  <si>
    <t xml:space="preserve">создание регионального туристического кластера </t>
  </si>
  <si>
    <t>На базе имеющейся инфрпаструктуры</t>
  </si>
  <si>
    <t>Строительство физкультурно-оздоровительного комплекса в с. Кизильское Кизильского муниципального района</t>
  </si>
  <si>
    <t>2022-2023</t>
  </si>
  <si>
    <t>Проект находится в стадии разработки, будет представлен на экспертизу до 27 мая 2021года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</si>
</sst>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Bold Italic"/>
      <family val="1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8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5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2" xfId="0" applyFill="1" applyBorder="1"/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5" xfId="0" applyFill="1" applyBorder="1"/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/>
    <xf numFmtId="0" fontId="6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/>
    <xf numFmtId="0" fontId="1" fillId="0" borderId="5" xfId="0" applyFont="1" applyBorder="1" applyAlignment="1"/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0" fillId="0" borderId="2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6" fillId="0" borderId="2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6" fillId="0" borderId="5" xfId="0" applyFont="1" applyBorder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6" fillId="3" borderId="0" xfId="0" applyNumberFormat="1" applyFont="1" applyFill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wrapText="1"/>
    </xf>
    <xf numFmtId="0" fontId="1" fillId="0" borderId="6" xfId="0" applyFont="1" applyBorder="1" applyAlignment="1">
      <alignment horizontal="justify" vertical="center" wrapText="1"/>
    </xf>
    <xf numFmtId="0" fontId="1" fillId="3" borderId="3" xfId="0" applyFont="1" applyFill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top"/>
    </xf>
    <xf numFmtId="0" fontId="2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20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/>
    <xf numFmtId="0" fontId="9" fillId="0" borderId="5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3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02" sqref="I102"/>
    </sheetView>
  </sheetViews>
  <sheetFormatPr defaultRowHeight="15"/>
  <cols>
    <col min="1" max="1" width="4.28515625" customWidth="1"/>
    <col min="2" max="2" width="5.140625" customWidth="1"/>
    <col min="3" max="3" width="59.42578125" customWidth="1"/>
    <col min="4" max="4" width="36.42578125" customWidth="1"/>
    <col min="5" max="5" width="15.7109375" customWidth="1"/>
    <col min="6" max="6" width="20" customWidth="1"/>
    <col min="7" max="7" width="50.5703125" customWidth="1"/>
    <col min="8" max="8" width="17" customWidth="1"/>
    <col min="9" max="9" width="19" customWidth="1"/>
    <col min="10" max="10" width="12.140625" customWidth="1"/>
    <col min="12" max="12" width="10.42578125" customWidth="1"/>
    <col min="13" max="13" width="11.85546875" customWidth="1"/>
    <col min="14" max="14" width="11.140625" customWidth="1"/>
    <col min="15" max="15" width="12.5703125" customWidth="1"/>
  </cols>
  <sheetData>
    <row r="1" spans="2:17">
      <c r="I1" s="45" t="s">
        <v>129</v>
      </c>
    </row>
    <row r="2" spans="2:17" ht="46.5" customHeight="1">
      <c r="B2" s="285" t="s">
        <v>304</v>
      </c>
      <c r="C2" s="285"/>
      <c r="D2" s="285"/>
      <c r="E2" s="285"/>
      <c r="F2" s="285"/>
      <c r="G2" s="285"/>
      <c r="H2" s="285"/>
      <c r="I2" s="285"/>
    </row>
    <row r="3" spans="2:17">
      <c r="B3" t="s">
        <v>177</v>
      </c>
    </row>
    <row r="4" spans="2:17" ht="54" customHeight="1">
      <c r="B4" s="15" t="s">
        <v>0</v>
      </c>
      <c r="C4" s="15" t="s">
        <v>61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24</v>
      </c>
      <c r="I4" s="17" t="s">
        <v>183</v>
      </c>
      <c r="J4" s="17" t="s">
        <v>205</v>
      </c>
      <c r="K4" s="17" t="s">
        <v>206</v>
      </c>
      <c r="L4" s="17" t="s">
        <v>207</v>
      </c>
      <c r="M4" s="17" t="s">
        <v>208</v>
      </c>
      <c r="N4" s="17" t="s">
        <v>209</v>
      </c>
      <c r="O4" s="17" t="s">
        <v>210</v>
      </c>
      <c r="P4" s="17" t="s">
        <v>286</v>
      </c>
      <c r="Q4" s="17" t="s">
        <v>211</v>
      </c>
    </row>
    <row r="5" spans="2:17" ht="16.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6">
        <v>6</v>
      </c>
      <c r="H5" s="16">
        <v>7</v>
      </c>
      <c r="I5" s="19">
        <v>8</v>
      </c>
    </row>
    <row r="6" spans="2:17" ht="53.25" customHeight="1">
      <c r="B6" s="292" t="s">
        <v>5</v>
      </c>
      <c r="C6" s="293"/>
      <c r="D6" s="293"/>
      <c r="E6" s="293"/>
      <c r="F6" s="293"/>
      <c r="G6" s="293"/>
      <c r="H6" s="293"/>
      <c r="I6" s="294"/>
    </row>
    <row r="7" spans="2:17" ht="37.5" customHeight="1">
      <c r="B7" s="295" t="s">
        <v>6</v>
      </c>
      <c r="C7" s="296"/>
      <c r="D7" s="296"/>
      <c r="E7" s="296"/>
      <c r="F7" s="296"/>
      <c r="G7" s="296"/>
      <c r="H7" s="296"/>
      <c r="I7" s="297"/>
    </row>
    <row r="8" spans="2:17" ht="15.75">
      <c r="B8" s="262" t="s">
        <v>113</v>
      </c>
      <c r="C8" s="283"/>
      <c r="D8" s="283"/>
      <c r="E8" s="283"/>
      <c r="F8" s="283"/>
      <c r="G8" s="283"/>
      <c r="H8" s="283"/>
      <c r="I8" s="298"/>
    </row>
    <row r="9" spans="2:17" ht="78.75" customHeight="1">
      <c r="B9" s="18" t="s">
        <v>7</v>
      </c>
      <c r="C9" s="32" t="s">
        <v>204</v>
      </c>
      <c r="D9" s="301" t="s">
        <v>23</v>
      </c>
      <c r="E9" s="301" t="s">
        <v>25</v>
      </c>
      <c r="F9" s="301" t="s">
        <v>26</v>
      </c>
      <c r="G9" s="271" t="s">
        <v>10</v>
      </c>
      <c r="H9" s="265"/>
      <c r="I9" s="71" t="s">
        <v>200</v>
      </c>
      <c r="J9" s="72" t="s">
        <v>212</v>
      </c>
      <c r="K9" s="86" t="s">
        <v>212</v>
      </c>
      <c r="L9" s="76" t="s">
        <v>215</v>
      </c>
      <c r="M9" s="85" t="s">
        <v>216</v>
      </c>
      <c r="N9" s="101" t="s">
        <v>212</v>
      </c>
    </row>
    <row r="10" spans="2:17" ht="82.5" customHeight="1">
      <c r="B10" s="18" t="s">
        <v>11</v>
      </c>
      <c r="C10" s="32" t="s">
        <v>62</v>
      </c>
      <c r="D10" s="303"/>
      <c r="E10" s="302"/>
      <c r="F10" s="302"/>
      <c r="G10" s="286"/>
      <c r="H10" s="270"/>
      <c r="I10" s="35"/>
      <c r="J10" s="72" t="s">
        <v>212</v>
      </c>
      <c r="K10" s="86" t="s">
        <v>212</v>
      </c>
      <c r="L10" s="77" t="s">
        <v>215</v>
      </c>
      <c r="M10" s="85" t="s">
        <v>216</v>
      </c>
      <c r="N10" s="101" t="s">
        <v>212</v>
      </c>
    </row>
    <row r="11" spans="2:17" ht="41.25" customHeight="1">
      <c r="B11" s="18" t="s">
        <v>13</v>
      </c>
      <c r="C11" s="32" t="s">
        <v>16</v>
      </c>
      <c r="D11" s="303"/>
      <c r="E11" s="302"/>
      <c r="F11" s="302"/>
      <c r="G11" s="282"/>
      <c r="H11" s="270"/>
      <c r="I11" s="35"/>
      <c r="J11" s="35"/>
      <c r="K11" s="86" t="s">
        <v>212</v>
      </c>
      <c r="L11" s="77" t="s">
        <v>215</v>
      </c>
      <c r="M11" s="38" t="s">
        <v>217</v>
      </c>
      <c r="N11" s="101" t="s">
        <v>212</v>
      </c>
    </row>
    <row r="12" spans="2:17" ht="57" customHeight="1">
      <c r="B12" s="18" t="s">
        <v>15</v>
      </c>
      <c r="C12" s="32" t="s">
        <v>21</v>
      </c>
      <c r="D12" s="9" t="s">
        <v>22</v>
      </c>
      <c r="E12" s="302"/>
      <c r="F12" s="302"/>
      <c r="G12" s="6" t="s">
        <v>12</v>
      </c>
      <c r="H12" s="270"/>
      <c r="I12" s="35"/>
      <c r="J12" s="35"/>
      <c r="K12" s="35"/>
      <c r="L12" s="78"/>
      <c r="M12" s="35"/>
      <c r="N12" s="101"/>
    </row>
    <row r="13" spans="2:17" ht="39" customHeight="1">
      <c r="B13" s="18" t="s">
        <v>17</v>
      </c>
      <c r="C13" s="210" t="s">
        <v>18</v>
      </c>
      <c r="D13" s="301" t="s">
        <v>23</v>
      </c>
      <c r="E13" s="302"/>
      <c r="F13" s="302"/>
      <c r="G13" s="261" t="s">
        <v>10</v>
      </c>
      <c r="H13" s="270"/>
      <c r="I13" s="35"/>
      <c r="J13" s="72" t="s">
        <v>212</v>
      </c>
      <c r="K13" s="86" t="s">
        <v>212</v>
      </c>
      <c r="L13" s="77" t="s">
        <v>215</v>
      </c>
      <c r="M13" s="38" t="s">
        <v>217</v>
      </c>
      <c r="N13" s="101" t="s">
        <v>212</v>
      </c>
    </row>
    <row r="14" spans="2:17" ht="69.75" customHeight="1">
      <c r="B14" s="18" t="s">
        <v>19</v>
      </c>
      <c r="C14" s="210" t="s">
        <v>20</v>
      </c>
      <c r="D14" s="302"/>
      <c r="E14" s="302"/>
      <c r="F14" s="302"/>
      <c r="G14" s="261"/>
      <c r="H14" s="266"/>
      <c r="I14" s="35"/>
      <c r="J14" s="72" t="s">
        <v>212</v>
      </c>
      <c r="K14" s="86" t="s">
        <v>212</v>
      </c>
      <c r="L14" s="77" t="s">
        <v>212</v>
      </c>
      <c r="M14" s="38" t="s">
        <v>217</v>
      </c>
      <c r="N14" s="101" t="s">
        <v>212</v>
      </c>
    </row>
    <row r="15" spans="2:17" ht="15.75">
      <c r="B15" s="32"/>
      <c r="C15" s="39" t="s">
        <v>14</v>
      </c>
      <c r="D15" s="14"/>
      <c r="E15" s="14"/>
      <c r="F15" s="46">
        <v>0</v>
      </c>
      <c r="G15" s="14"/>
      <c r="H15" s="18"/>
      <c r="I15" s="35"/>
    </row>
    <row r="16" spans="2:17" ht="20.25" customHeight="1">
      <c r="B16" s="27"/>
      <c r="C16" s="300" t="s">
        <v>91</v>
      </c>
      <c r="D16" s="263"/>
      <c r="E16" s="263"/>
      <c r="F16" s="263"/>
      <c r="G16" s="263"/>
      <c r="H16" s="264"/>
      <c r="I16" s="35"/>
    </row>
    <row r="17" spans="2:14" ht="58.5" customHeight="1">
      <c r="B17" s="14" t="s">
        <v>7</v>
      </c>
      <c r="C17" s="32" t="s">
        <v>27</v>
      </c>
      <c r="D17" s="14" t="s">
        <v>179</v>
      </c>
      <c r="E17" s="9">
        <v>2021</v>
      </c>
      <c r="F17" s="301">
        <v>598.53</v>
      </c>
      <c r="G17" s="261" t="s">
        <v>29</v>
      </c>
      <c r="H17" s="271" t="s">
        <v>186</v>
      </c>
      <c r="I17" s="35"/>
      <c r="J17" s="35"/>
      <c r="K17" s="35"/>
      <c r="L17" s="78"/>
      <c r="M17" s="38" t="s">
        <v>218</v>
      </c>
      <c r="N17" s="101" t="s">
        <v>212</v>
      </c>
    </row>
    <row r="18" spans="2:14" ht="57.75" customHeight="1">
      <c r="B18" s="14" t="s">
        <v>11</v>
      </c>
      <c r="C18" s="32" t="s">
        <v>28</v>
      </c>
      <c r="D18" s="14" t="s">
        <v>179</v>
      </c>
      <c r="E18" s="9">
        <v>2021</v>
      </c>
      <c r="F18" s="301"/>
      <c r="G18" s="261"/>
      <c r="H18" s="272"/>
      <c r="I18" s="35"/>
      <c r="J18" s="35"/>
      <c r="K18" s="35"/>
      <c r="L18" s="78"/>
      <c r="M18" s="38" t="s">
        <v>218</v>
      </c>
      <c r="N18" s="101" t="s">
        <v>212</v>
      </c>
    </row>
    <row r="19" spans="2:14" ht="78.75">
      <c r="B19" s="14" t="s">
        <v>13</v>
      </c>
      <c r="C19" s="32" t="s">
        <v>30</v>
      </c>
      <c r="D19" s="14" t="s">
        <v>179</v>
      </c>
      <c r="E19" s="14" t="s">
        <v>8</v>
      </c>
      <c r="F19" s="14" t="s">
        <v>31</v>
      </c>
      <c r="G19" s="6" t="s">
        <v>32</v>
      </c>
      <c r="H19" s="272"/>
      <c r="I19" s="35"/>
      <c r="J19" s="72" t="s">
        <v>212</v>
      </c>
      <c r="K19" s="35"/>
      <c r="L19" s="78"/>
      <c r="M19" s="38" t="s">
        <v>219</v>
      </c>
      <c r="N19" s="102"/>
    </row>
    <row r="20" spans="2:14" ht="47.25">
      <c r="B20" s="14" t="s">
        <v>15</v>
      </c>
      <c r="C20" s="32" t="s">
        <v>33</v>
      </c>
      <c r="D20" s="14" t="s">
        <v>179</v>
      </c>
      <c r="E20" s="14" t="s">
        <v>34</v>
      </c>
      <c r="F20" s="52">
        <v>503.93</v>
      </c>
      <c r="G20" s="6" t="s">
        <v>35</v>
      </c>
      <c r="H20" s="272"/>
      <c r="I20" s="35"/>
      <c r="J20" s="35"/>
      <c r="K20" s="35"/>
      <c r="L20" s="77" t="s">
        <v>215</v>
      </c>
      <c r="M20" s="38" t="s">
        <v>218</v>
      </c>
      <c r="N20" s="102"/>
    </row>
    <row r="21" spans="2:14" ht="60">
      <c r="B21" s="14" t="s">
        <v>17</v>
      </c>
      <c r="C21" s="32" t="s">
        <v>36</v>
      </c>
      <c r="D21" s="14" t="s">
        <v>179</v>
      </c>
      <c r="E21" s="14" t="s">
        <v>37</v>
      </c>
      <c r="F21" s="52">
        <v>690.15</v>
      </c>
      <c r="G21" s="5"/>
      <c r="H21" s="272"/>
      <c r="I21" s="35"/>
      <c r="J21" s="35"/>
      <c r="K21" s="35" t="s">
        <v>212</v>
      </c>
      <c r="L21" s="78"/>
      <c r="M21" s="38" t="s">
        <v>219</v>
      </c>
      <c r="N21" s="101" t="s">
        <v>212</v>
      </c>
    </row>
    <row r="22" spans="2:14" ht="47.25">
      <c r="B22" s="14" t="s">
        <v>19</v>
      </c>
      <c r="C22" s="32" t="s">
        <v>38</v>
      </c>
      <c r="D22" s="14" t="s">
        <v>179</v>
      </c>
      <c r="E22" s="14" t="s">
        <v>39</v>
      </c>
      <c r="F22" s="52">
        <v>905.18</v>
      </c>
      <c r="G22" s="5"/>
      <c r="H22" s="272"/>
      <c r="I22" s="35"/>
      <c r="J22" s="35"/>
      <c r="K22" s="35" t="s">
        <v>212</v>
      </c>
      <c r="L22" s="78"/>
      <c r="M22" s="38" t="s">
        <v>218</v>
      </c>
      <c r="N22" s="102"/>
    </row>
    <row r="23" spans="2:14" ht="47.25">
      <c r="B23" s="14" t="s">
        <v>40</v>
      </c>
      <c r="C23" s="32" t="s">
        <v>41</v>
      </c>
      <c r="D23" s="14" t="s">
        <v>179</v>
      </c>
      <c r="E23" s="14">
        <v>2020</v>
      </c>
      <c r="F23" s="52">
        <v>35.950000000000003</v>
      </c>
      <c r="G23" s="5"/>
      <c r="H23" s="272"/>
      <c r="I23" s="35"/>
      <c r="J23" s="35"/>
      <c r="K23" s="35"/>
      <c r="L23" s="77" t="s">
        <v>212</v>
      </c>
      <c r="M23" s="38" t="s">
        <v>218</v>
      </c>
      <c r="N23" s="101" t="s">
        <v>212</v>
      </c>
    </row>
    <row r="24" spans="2:14" ht="45">
      <c r="B24" s="14" t="s">
        <v>42</v>
      </c>
      <c r="C24" s="32" t="s">
        <v>43</v>
      </c>
      <c r="D24" s="14" t="s">
        <v>179</v>
      </c>
      <c r="E24" s="14" t="s">
        <v>44</v>
      </c>
      <c r="F24" s="52">
        <v>961.88</v>
      </c>
      <c r="G24" s="5"/>
      <c r="H24" s="272"/>
      <c r="I24" s="35"/>
      <c r="J24" s="35"/>
      <c r="K24" s="35"/>
      <c r="L24" s="77" t="s">
        <v>215</v>
      </c>
      <c r="M24" s="38" t="s">
        <v>218</v>
      </c>
      <c r="N24" s="101" t="s">
        <v>212</v>
      </c>
    </row>
    <row r="25" spans="2:14" ht="54.75" customHeight="1">
      <c r="B25" s="14" t="s">
        <v>45</v>
      </c>
      <c r="C25" s="32" t="s">
        <v>46</v>
      </c>
      <c r="D25" s="14" t="s">
        <v>179</v>
      </c>
      <c r="E25" s="14" t="s">
        <v>37</v>
      </c>
      <c r="F25" s="52">
        <v>340</v>
      </c>
      <c r="G25" s="5" t="s">
        <v>47</v>
      </c>
      <c r="H25" s="272"/>
      <c r="I25" s="35"/>
      <c r="J25" s="35"/>
      <c r="K25" s="35"/>
      <c r="L25" s="77" t="s">
        <v>215</v>
      </c>
      <c r="M25" s="38" t="s">
        <v>218</v>
      </c>
      <c r="N25" s="35"/>
    </row>
    <row r="26" spans="2:14" ht="59.25" customHeight="1">
      <c r="B26" s="14" t="s">
        <v>48</v>
      </c>
      <c r="C26" s="32" t="s">
        <v>49</v>
      </c>
      <c r="D26" s="14" t="s">
        <v>179</v>
      </c>
      <c r="E26" s="14" t="s">
        <v>37</v>
      </c>
      <c r="F26" s="52">
        <v>180</v>
      </c>
      <c r="G26" s="5" t="s">
        <v>47</v>
      </c>
      <c r="H26" s="272"/>
      <c r="I26" s="35"/>
      <c r="J26" s="35"/>
      <c r="K26" s="35"/>
      <c r="L26" s="78"/>
      <c r="M26" s="38" t="s">
        <v>219</v>
      </c>
      <c r="N26" s="101" t="s">
        <v>212</v>
      </c>
    </row>
    <row r="27" spans="2:14" ht="59.25" customHeight="1">
      <c r="B27" s="14" t="s">
        <v>50</v>
      </c>
      <c r="C27" s="32" t="s">
        <v>51</v>
      </c>
      <c r="D27" s="14" t="s">
        <v>179</v>
      </c>
      <c r="E27" s="14" t="s">
        <v>44</v>
      </c>
      <c r="F27" s="52">
        <v>570</v>
      </c>
      <c r="G27" s="5" t="s">
        <v>47</v>
      </c>
      <c r="H27" s="272"/>
      <c r="I27" s="35"/>
      <c r="J27" s="35"/>
      <c r="K27" s="35"/>
      <c r="L27" s="77" t="s">
        <v>215</v>
      </c>
      <c r="M27" s="38" t="s">
        <v>219</v>
      </c>
      <c r="N27" s="101" t="s">
        <v>212</v>
      </c>
    </row>
    <row r="28" spans="2:14" ht="64.5" customHeight="1">
      <c r="B28" s="14" t="s">
        <v>52</v>
      </c>
      <c r="C28" s="32" t="s">
        <v>53</v>
      </c>
      <c r="D28" s="14" t="s">
        <v>179</v>
      </c>
      <c r="E28" s="14" t="s">
        <v>54</v>
      </c>
      <c r="F28" s="52">
        <v>17000</v>
      </c>
      <c r="G28" s="5" t="s">
        <v>47</v>
      </c>
      <c r="H28" s="272"/>
      <c r="I28" s="35"/>
      <c r="J28" s="35"/>
      <c r="K28" s="35"/>
      <c r="L28" s="78"/>
      <c r="M28" s="38" t="s">
        <v>218</v>
      </c>
      <c r="N28" s="101" t="s">
        <v>212</v>
      </c>
    </row>
    <row r="29" spans="2:14" ht="66" customHeight="1">
      <c r="B29" s="14" t="s">
        <v>55</v>
      </c>
      <c r="C29" s="32" t="s">
        <v>56</v>
      </c>
      <c r="D29" s="14" t="s">
        <v>179</v>
      </c>
      <c r="E29" s="14" t="s">
        <v>54</v>
      </c>
      <c r="F29" s="52">
        <v>70000</v>
      </c>
      <c r="G29" s="5" t="s">
        <v>47</v>
      </c>
      <c r="H29" s="273"/>
      <c r="I29" s="35"/>
      <c r="J29" s="35"/>
      <c r="K29" s="35"/>
      <c r="L29" s="78"/>
      <c r="M29" s="38" t="s">
        <v>218</v>
      </c>
      <c r="N29" s="101" t="s">
        <v>212</v>
      </c>
    </row>
    <row r="30" spans="2:14" ht="36" customHeight="1">
      <c r="B30" s="106" t="s">
        <v>231</v>
      </c>
      <c r="C30" s="107" t="s">
        <v>238</v>
      </c>
      <c r="D30" s="106"/>
      <c r="E30" s="106" t="s">
        <v>39</v>
      </c>
      <c r="F30" s="108">
        <v>5300</v>
      </c>
      <c r="G30" s="107"/>
      <c r="H30" s="109"/>
      <c r="I30" s="110"/>
      <c r="J30" s="103"/>
      <c r="K30" s="103"/>
      <c r="L30" s="104"/>
      <c r="M30" s="105"/>
      <c r="N30" s="110" t="s">
        <v>212</v>
      </c>
    </row>
    <row r="31" spans="2:14" ht="15.75">
      <c r="B31" s="32"/>
      <c r="C31" s="39" t="s">
        <v>14</v>
      </c>
      <c r="D31" s="14"/>
      <c r="E31" s="14"/>
      <c r="F31" s="46">
        <f>F17+F20+F21+F22+F23+F24+F25+F26+F27+F28+F29+F30</f>
        <v>97085.62</v>
      </c>
      <c r="G31" s="14"/>
      <c r="H31" s="100"/>
      <c r="I31" s="35"/>
    </row>
    <row r="32" spans="2:14" ht="41.25" customHeight="1">
      <c r="B32" s="295" t="s">
        <v>121</v>
      </c>
      <c r="C32" s="296"/>
      <c r="D32" s="296"/>
      <c r="E32" s="296"/>
      <c r="F32" s="296"/>
      <c r="G32" s="296"/>
      <c r="H32" s="296"/>
      <c r="I32" s="299"/>
    </row>
    <row r="33" spans="2:14" ht="22.5" customHeight="1">
      <c r="B33" s="99"/>
      <c r="C33" s="262" t="s">
        <v>178</v>
      </c>
      <c r="D33" s="283"/>
      <c r="E33" s="283"/>
      <c r="F33" s="283"/>
      <c r="G33" s="283"/>
      <c r="H33" s="283"/>
      <c r="I33" s="284"/>
    </row>
    <row r="34" spans="2:14" ht="103.5" customHeight="1">
      <c r="B34" s="14" t="s">
        <v>7</v>
      </c>
      <c r="C34" s="32" t="s">
        <v>270</v>
      </c>
      <c r="D34" s="14" t="s">
        <v>59</v>
      </c>
      <c r="E34" s="14" t="s">
        <v>37</v>
      </c>
      <c r="F34" s="14">
        <v>298.57799999999997</v>
      </c>
      <c r="G34" s="5" t="s">
        <v>271</v>
      </c>
      <c r="H34" s="121"/>
      <c r="I34" s="35"/>
      <c r="J34" s="35"/>
      <c r="K34" s="35"/>
      <c r="M34" s="35"/>
      <c r="N34" s="35"/>
    </row>
    <row r="35" spans="2:14" ht="15.75">
      <c r="B35" s="14"/>
      <c r="C35" s="39" t="s">
        <v>14</v>
      </c>
      <c r="D35" s="14"/>
      <c r="E35" s="14"/>
      <c r="F35" s="46">
        <f>F34</f>
        <v>298.57799999999997</v>
      </c>
      <c r="G35" s="14"/>
      <c r="H35" s="100"/>
      <c r="I35" s="35"/>
    </row>
    <row r="36" spans="2:14" ht="15.75">
      <c r="B36" s="14"/>
      <c r="C36" s="262" t="s">
        <v>63</v>
      </c>
      <c r="D36" s="283"/>
      <c r="E36" s="283"/>
      <c r="F36" s="283"/>
      <c r="G36" s="283"/>
      <c r="H36" s="283"/>
      <c r="I36" s="284"/>
    </row>
    <row r="37" spans="2:14" ht="118.5" customHeight="1">
      <c r="B37" s="14" t="s">
        <v>7</v>
      </c>
      <c r="C37" s="32" t="s">
        <v>268</v>
      </c>
      <c r="D37" s="14" t="s">
        <v>59</v>
      </c>
      <c r="E37" s="14" t="s">
        <v>126</v>
      </c>
      <c r="F37" s="52">
        <v>1179.6500000000001</v>
      </c>
      <c r="G37" s="5" t="s">
        <v>269</v>
      </c>
      <c r="H37" s="265" t="s">
        <v>203</v>
      </c>
      <c r="I37" s="35"/>
      <c r="K37" s="35"/>
      <c r="L37" s="78"/>
      <c r="M37" s="35"/>
      <c r="N37" s="101" t="s">
        <v>212</v>
      </c>
    </row>
    <row r="38" spans="2:14" ht="57.75" customHeight="1">
      <c r="B38" s="14" t="s">
        <v>11</v>
      </c>
      <c r="C38" s="32" t="s">
        <v>272</v>
      </c>
      <c r="D38" s="14" t="s">
        <v>59</v>
      </c>
      <c r="E38" s="14" t="s">
        <v>58</v>
      </c>
      <c r="F38" s="52">
        <v>1304.009</v>
      </c>
      <c r="G38" s="5" t="s">
        <v>273</v>
      </c>
      <c r="H38" s="266"/>
      <c r="I38" s="35"/>
      <c r="K38" s="103"/>
      <c r="L38" s="104"/>
      <c r="M38" s="103"/>
      <c r="N38" s="129"/>
    </row>
    <row r="39" spans="2:14" ht="15.75">
      <c r="B39" s="32"/>
      <c r="C39" s="39" t="s">
        <v>14</v>
      </c>
      <c r="D39" s="32"/>
      <c r="E39" s="32"/>
      <c r="F39" s="46">
        <f>F37+F38</f>
        <v>2483.6590000000001</v>
      </c>
      <c r="G39" s="32"/>
      <c r="H39" s="99"/>
      <c r="I39" s="35"/>
    </row>
    <row r="40" spans="2:14" ht="22.5" customHeight="1">
      <c r="B40" s="38"/>
      <c r="C40" s="262" t="s">
        <v>120</v>
      </c>
      <c r="D40" s="283"/>
      <c r="E40" s="283"/>
      <c r="F40" s="283"/>
      <c r="G40" s="283"/>
      <c r="H40" s="283"/>
      <c r="I40" s="284"/>
    </row>
    <row r="41" spans="2:14" ht="36" customHeight="1">
      <c r="B41" s="9" t="s">
        <v>7</v>
      </c>
      <c r="C41" s="36" t="s">
        <v>180</v>
      </c>
      <c r="D41" s="279" t="s">
        <v>60</v>
      </c>
      <c r="E41" s="265" t="s">
        <v>8</v>
      </c>
      <c r="F41" s="265" t="s">
        <v>9</v>
      </c>
      <c r="G41" s="271" t="s">
        <v>57</v>
      </c>
      <c r="H41" s="36"/>
      <c r="I41" s="40"/>
      <c r="L41" s="77" t="s">
        <v>215</v>
      </c>
      <c r="M41" s="38" t="s">
        <v>220</v>
      </c>
      <c r="N41" s="101" t="s">
        <v>212</v>
      </c>
    </row>
    <row r="42" spans="2:14" ht="56.25" customHeight="1">
      <c r="B42" s="9" t="s">
        <v>11</v>
      </c>
      <c r="C42" s="23" t="s">
        <v>184</v>
      </c>
      <c r="D42" s="280"/>
      <c r="E42" s="281"/>
      <c r="F42" s="281"/>
      <c r="G42" s="282"/>
      <c r="H42" s="23"/>
      <c r="I42" s="35"/>
      <c r="L42" s="77" t="s">
        <v>215</v>
      </c>
      <c r="M42" s="38" t="s">
        <v>220</v>
      </c>
      <c r="N42" s="101" t="s">
        <v>212</v>
      </c>
    </row>
    <row r="43" spans="2:14" ht="17.25" customHeight="1">
      <c r="B43" s="23"/>
      <c r="C43" s="37" t="s">
        <v>14</v>
      </c>
      <c r="D43" s="38"/>
      <c r="E43" s="25"/>
      <c r="F43" s="26">
        <v>0</v>
      </c>
      <c r="G43" s="25"/>
      <c r="H43" s="23"/>
      <c r="I43" s="35"/>
    </row>
    <row r="44" spans="2:14" ht="30" customHeight="1">
      <c r="B44" s="38"/>
      <c r="C44" s="276" t="s">
        <v>192</v>
      </c>
      <c r="D44" s="277"/>
      <c r="E44" s="277"/>
      <c r="F44" s="277"/>
      <c r="G44" s="277"/>
      <c r="H44" s="277"/>
      <c r="I44" s="278"/>
    </row>
    <row r="45" spans="2:14" ht="125.25" customHeight="1">
      <c r="B45" s="14" t="s">
        <v>7</v>
      </c>
      <c r="C45" s="49" t="s">
        <v>64</v>
      </c>
      <c r="D45" s="49" t="s">
        <v>65</v>
      </c>
      <c r="E45" s="49" t="s">
        <v>66</v>
      </c>
      <c r="F45" s="50">
        <v>2596.1480000000001</v>
      </c>
      <c r="G45" s="90" t="s">
        <v>235</v>
      </c>
      <c r="H45" s="21"/>
      <c r="I45" s="51"/>
      <c r="J45" s="51"/>
      <c r="K45" s="51"/>
      <c r="L45" s="79"/>
      <c r="M45" s="51"/>
      <c r="N45" s="101" t="s">
        <v>212</v>
      </c>
    </row>
    <row r="46" spans="2:14" ht="123" customHeight="1">
      <c r="B46" s="14" t="s">
        <v>11</v>
      </c>
      <c r="C46" s="14" t="s">
        <v>75</v>
      </c>
      <c r="D46" s="14" t="s">
        <v>237</v>
      </c>
      <c r="E46" s="14" t="s">
        <v>67</v>
      </c>
      <c r="F46" s="52">
        <v>500</v>
      </c>
      <c r="G46" s="5" t="s">
        <v>236</v>
      </c>
      <c r="H46" s="9"/>
      <c r="I46" s="20"/>
      <c r="J46" s="20"/>
      <c r="K46" s="20"/>
      <c r="L46" s="80"/>
      <c r="M46" s="38" t="s">
        <v>220</v>
      </c>
      <c r="N46" s="20"/>
    </row>
    <row r="47" spans="2:14" ht="75">
      <c r="B47" s="9" t="s">
        <v>13</v>
      </c>
      <c r="C47" s="9" t="s">
        <v>76</v>
      </c>
      <c r="D47" s="9" t="s">
        <v>77</v>
      </c>
      <c r="E47" s="14" t="s">
        <v>34</v>
      </c>
      <c r="F47" s="52">
        <v>10</v>
      </c>
      <c r="G47" s="5"/>
      <c r="H47" s="9"/>
      <c r="I47" s="20"/>
      <c r="J47" s="20"/>
      <c r="K47" s="20"/>
      <c r="L47" s="77" t="s">
        <v>215</v>
      </c>
      <c r="M47" s="20"/>
      <c r="N47" s="20"/>
    </row>
    <row r="48" spans="2:14" ht="61.5" customHeight="1">
      <c r="B48" s="9" t="s">
        <v>15</v>
      </c>
      <c r="C48" s="9" t="s">
        <v>69</v>
      </c>
      <c r="D48" s="9" t="s">
        <v>77</v>
      </c>
      <c r="E48" s="14" t="s">
        <v>70</v>
      </c>
      <c r="F48" s="14" t="s">
        <v>9</v>
      </c>
      <c r="G48" s="5" t="s">
        <v>71</v>
      </c>
      <c r="H48" s="9"/>
      <c r="I48" s="20"/>
      <c r="J48" s="20"/>
      <c r="K48" s="20"/>
      <c r="L48" s="77" t="s">
        <v>215</v>
      </c>
      <c r="M48" s="20"/>
      <c r="N48" s="20"/>
    </row>
    <row r="49" spans="2:14" ht="86.25" customHeight="1">
      <c r="B49" s="14" t="s">
        <v>17</v>
      </c>
      <c r="C49" s="14" t="s">
        <v>72</v>
      </c>
      <c r="D49" s="14" t="s">
        <v>73</v>
      </c>
      <c r="E49" s="14">
        <v>2020</v>
      </c>
      <c r="F49" s="14">
        <v>40.601999999999997</v>
      </c>
      <c r="G49" s="5" t="s">
        <v>74</v>
      </c>
      <c r="H49" s="9"/>
      <c r="I49" s="20"/>
      <c r="J49" s="20"/>
      <c r="K49" s="20" t="s">
        <v>212</v>
      </c>
      <c r="L49" s="80"/>
      <c r="M49" s="20"/>
      <c r="N49" s="20"/>
    </row>
    <row r="50" spans="2:14" ht="86.25" customHeight="1">
      <c r="B50" s="14" t="s">
        <v>19</v>
      </c>
      <c r="C50" s="14" t="s">
        <v>78</v>
      </c>
      <c r="D50" s="14" t="s">
        <v>73</v>
      </c>
      <c r="E50" s="14">
        <v>2021</v>
      </c>
      <c r="F50" s="14">
        <v>27.23</v>
      </c>
      <c r="G50" s="5" t="s">
        <v>188</v>
      </c>
      <c r="H50" s="9"/>
      <c r="I50" s="20"/>
      <c r="J50" s="20"/>
      <c r="K50" s="20" t="s">
        <v>212</v>
      </c>
      <c r="L50" s="80"/>
      <c r="M50" s="20"/>
      <c r="N50" s="20"/>
    </row>
    <row r="51" spans="2:14" ht="86.25" customHeight="1">
      <c r="B51" s="14" t="s">
        <v>40</v>
      </c>
      <c r="C51" s="14" t="s">
        <v>79</v>
      </c>
      <c r="D51" s="14" t="s">
        <v>73</v>
      </c>
      <c r="E51" s="14">
        <v>2021</v>
      </c>
      <c r="F51" s="14">
        <v>17.135999999999999</v>
      </c>
      <c r="G51" s="5" t="s">
        <v>74</v>
      </c>
      <c r="H51" s="9"/>
      <c r="I51" s="20"/>
      <c r="J51" s="20"/>
      <c r="K51" s="20" t="s">
        <v>212</v>
      </c>
      <c r="L51" s="80"/>
      <c r="M51" s="20"/>
      <c r="N51" s="20"/>
    </row>
    <row r="52" spans="2:14" ht="90.75" customHeight="1">
      <c r="B52" s="14" t="s">
        <v>42</v>
      </c>
      <c r="C52" s="14" t="s">
        <v>80</v>
      </c>
      <c r="D52" s="14" t="s">
        <v>81</v>
      </c>
      <c r="E52" s="14">
        <v>2021</v>
      </c>
      <c r="F52" s="14">
        <v>11.429</v>
      </c>
      <c r="G52" s="5" t="s">
        <v>181</v>
      </c>
      <c r="H52" s="9"/>
      <c r="I52" s="20"/>
      <c r="J52" s="20"/>
      <c r="K52" s="20"/>
      <c r="L52" s="77" t="s">
        <v>212</v>
      </c>
      <c r="M52" s="20"/>
      <c r="N52" s="20"/>
    </row>
    <row r="53" spans="2:14" ht="136.5" customHeight="1">
      <c r="B53" s="14" t="s">
        <v>45</v>
      </c>
      <c r="C53" s="14" t="s">
        <v>82</v>
      </c>
      <c r="D53" s="14" t="s">
        <v>83</v>
      </c>
      <c r="E53" s="14">
        <v>2020</v>
      </c>
      <c r="F53" s="14">
        <v>30.904</v>
      </c>
      <c r="G53" s="5" t="s">
        <v>84</v>
      </c>
      <c r="H53" s="53"/>
      <c r="I53" s="20"/>
      <c r="J53" s="72" t="s">
        <v>212</v>
      </c>
      <c r="K53" s="20"/>
      <c r="L53" s="80"/>
      <c r="M53" s="20"/>
      <c r="N53" s="20"/>
    </row>
    <row r="54" spans="2:14" ht="15.75">
      <c r="B54" s="14"/>
      <c r="C54" s="47" t="s">
        <v>14</v>
      </c>
      <c r="D54" s="14"/>
      <c r="E54" s="14"/>
      <c r="F54" s="46">
        <f>F45+F46+F47+F49+F50+F51+F52+F53</f>
        <v>3233.4490000000001</v>
      </c>
      <c r="G54" s="14"/>
      <c r="H54" s="53"/>
      <c r="I54" s="20"/>
    </row>
    <row r="55" spans="2:14" ht="31.5" customHeight="1">
      <c r="B55" s="24"/>
      <c r="C55" s="267" t="s">
        <v>187</v>
      </c>
      <c r="D55" s="268"/>
      <c r="E55" s="268"/>
      <c r="F55" s="268"/>
      <c r="G55" s="268"/>
      <c r="H55" s="268"/>
      <c r="I55" s="269"/>
    </row>
    <row r="56" spans="2:14" ht="63">
      <c r="B56" s="14" t="s">
        <v>7</v>
      </c>
      <c r="C56" s="14" t="s">
        <v>85</v>
      </c>
      <c r="D56" s="14" t="s">
        <v>239</v>
      </c>
      <c r="E56" s="14" t="s">
        <v>221</v>
      </c>
      <c r="F56" s="14" t="s">
        <v>86</v>
      </c>
      <c r="G56" s="5" t="s">
        <v>87</v>
      </c>
      <c r="H56" s="265"/>
      <c r="I56" s="20"/>
      <c r="N56" s="111" t="s">
        <v>212</v>
      </c>
    </row>
    <row r="57" spans="2:14" ht="63">
      <c r="B57" s="14" t="s">
        <v>11</v>
      </c>
      <c r="C57" s="14" t="s">
        <v>88</v>
      </c>
      <c r="D57" s="14" t="s">
        <v>89</v>
      </c>
      <c r="E57" s="14" t="s">
        <v>222</v>
      </c>
      <c r="F57" s="14" t="s">
        <v>86</v>
      </c>
      <c r="G57" s="5" t="s">
        <v>90</v>
      </c>
      <c r="H57" s="266"/>
      <c r="I57" s="20"/>
      <c r="N57" s="111" t="s">
        <v>212</v>
      </c>
    </row>
    <row r="58" spans="2:14" ht="15.75">
      <c r="B58" s="14"/>
      <c r="C58" s="39" t="s">
        <v>14</v>
      </c>
      <c r="D58" s="32"/>
      <c r="E58" s="32"/>
      <c r="F58" s="46">
        <v>0</v>
      </c>
      <c r="G58" s="32"/>
      <c r="H58" s="23"/>
      <c r="I58" s="35"/>
    </row>
    <row r="59" spans="2:14" ht="18" customHeight="1">
      <c r="B59" s="24"/>
      <c r="C59" s="262" t="s">
        <v>197</v>
      </c>
      <c r="D59" s="274"/>
      <c r="E59" s="274"/>
      <c r="F59" s="274"/>
      <c r="G59" s="274"/>
      <c r="H59" s="274"/>
      <c r="I59" s="275"/>
    </row>
    <row r="60" spans="2:14" ht="154.5" customHeight="1">
      <c r="B60" s="9" t="s">
        <v>7</v>
      </c>
      <c r="C60" s="32" t="s">
        <v>117</v>
      </c>
      <c r="D60" s="70" t="s">
        <v>92</v>
      </c>
      <c r="E60" s="14" t="s">
        <v>8</v>
      </c>
      <c r="F60" s="14" t="s">
        <v>26</v>
      </c>
      <c r="G60" s="25"/>
      <c r="H60" s="99" t="s">
        <v>240</v>
      </c>
      <c r="I60" s="35"/>
      <c r="K60" s="35" t="s">
        <v>212</v>
      </c>
      <c r="L60" s="77" t="s">
        <v>215</v>
      </c>
      <c r="M60" s="38" t="s">
        <v>218</v>
      </c>
      <c r="N60" s="111" t="s">
        <v>212</v>
      </c>
    </row>
    <row r="61" spans="2:14" ht="20.25" customHeight="1">
      <c r="B61" s="9"/>
      <c r="C61" s="39" t="s">
        <v>14</v>
      </c>
      <c r="D61" s="23"/>
      <c r="E61" s="14"/>
      <c r="F61" s="48">
        <v>0</v>
      </c>
      <c r="G61" s="25"/>
      <c r="H61" s="23"/>
      <c r="I61" s="35"/>
    </row>
    <row r="62" spans="2:14" ht="48" customHeight="1">
      <c r="B62" s="21"/>
      <c r="C62" s="262" t="s">
        <v>198</v>
      </c>
      <c r="D62" s="263"/>
      <c r="E62" s="263"/>
      <c r="F62" s="263"/>
      <c r="G62" s="263"/>
      <c r="H62" s="263"/>
      <c r="I62" s="264"/>
    </row>
    <row r="63" spans="2:14" ht="133.5" customHeight="1">
      <c r="B63" s="18" t="s">
        <v>7</v>
      </c>
      <c r="C63" s="23" t="s">
        <v>106</v>
      </c>
      <c r="D63" s="14" t="s">
        <v>93</v>
      </c>
      <c r="E63" s="14" t="s">
        <v>94</v>
      </c>
      <c r="F63" s="52">
        <v>1150.5999999999999</v>
      </c>
      <c r="G63" s="23" t="s">
        <v>130</v>
      </c>
      <c r="H63" s="27"/>
      <c r="I63" s="27"/>
      <c r="L63" s="81"/>
      <c r="M63" s="27"/>
      <c r="N63" s="111" t="s">
        <v>212</v>
      </c>
    </row>
    <row r="64" spans="2:14" ht="72.75" customHeight="1">
      <c r="B64" s="14" t="s">
        <v>11</v>
      </c>
      <c r="C64" s="32" t="s">
        <v>95</v>
      </c>
      <c r="D64" s="14" t="s">
        <v>68</v>
      </c>
      <c r="E64" s="14">
        <v>2021</v>
      </c>
      <c r="F64" s="14" t="s">
        <v>96</v>
      </c>
      <c r="G64" s="32" t="s">
        <v>97</v>
      </c>
      <c r="H64" s="27"/>
      <c r="I64" s="27"/>
      <c r="L64" s="77" t="s">
        <v>215</v>
      </c>
      <c r="M64" s="27"/>
      <c r="N64" s="27"/>
    </row>
    <row r="65" spans="2:14" ht="74.25" customHeight="1">
      <c r="B65" s="14" t="s">
        <v>13</v>
      </c>
      <c r="C65" s="32" t="s">
        <v>98</v>
      </c>
      <c r="D65" s="14" t="s">
        <v>99</v>
      </c>
      <c r="E65" s="14" t="s">
        <v>100</v>
      </c>
      <c r="F65" s="28">
        <v>60</v>
      </c>
      <c r="G65" s="32" t="s">
        <v>101</v>
      </c>
      <c r="H65" s="27"/>
      <c r="I65" s="27"/>
      <c r="L65" s="81"/>
      <c r="M65" s="73" t="s">
        <v>220</v>
      </c>
      <c r="N65" s="27"/>
    </row>
    <row r="66" spans="2:14" ht="74.25" customHeight="1">
      <c r="B66" s="14" t="s">
        <v>15</v>
      </c>
      <c r="C66" s="32" t="s">
        <v>102</v>
      </c>
      <c r="D66" s="14" t="s">
        <v>103</v>
      </c>
      <c r="E66" s="14" t="s">
        <v>104</v>
      </c>
      <c r="F66" s="14" t="s">
        <v>31</v>
      </c>
      <c r="G66" s="32" t="s">
        <v>105</v>
      </c>
      <c r="H66" s="27"/>
      <c r="I66" s="27"/>
      <c r="L66" s="81"/>
      <c r="M66" s="209"/>
      <c r="N66" s="27"/>
    </row>
    <row r="67" spans="2:14" ht="64.5" customHeight="1">
      <c r="B67" s="14" t="s">
        <v>17</v>
      </c>
      <c r="C67" s="32"/>
      <c r="D67" s="14"/>
      <c r="E67" s="14"/>
      <c r="F67" s="14"/>
      <c r="G67" s="32"/>
      <c r="H67" s="27"/>
      <c r="I67" s="27"/>
      <c r="L67" s="77" t="s">
        <v>215</v>
      </c>
      <c r="M67" s="27"/>
      <c r="N67" s="27"/>
    </row>
    <row r="68" spans="2:14" ht="21.75" customHeight="1">
      <c r="B68" s="32"/>
      <c r="C68" s="39" t="s">
        <v>14</v>
      </c>
      <c r="D68" s="32"/>
      <c r="E68" s="32"/>
      <c r="F68" s="46">
        <f>F63+F65</f>
        <v>1210.5999999999999</v>
      </c>
      <c r="G68" s="32"/>
      <c r="H68" s="27"/>
      <c r="I68" s="27"/>
    </row>
    <row r="69" spans="2:14" ht="26.25" customHeight="1">
      <c r="B69" s="63"/>
      <c r="C69" s="262" t="s">
        <v>201</v>
      </c>
      <c r="D69" s="323"/>
      <c r="E69" s="323"/>
      <c r="F69" s="323"/>
      <c r="G69" s="323"/>
      <c r="H69" s="323"/>
      <c r="I69" s="324"/>
    </row>
    <row r="70" spans="2:14" ht="69.75" customHeight="1">
      <c r="B70" s="14" t="s">
        <v>7</v>
      </c>
      <c r="C70" s="32" t="s">
        <v>107</v>
      </c>
      <c r="D70" s="14" t="s">
        <v>108</v>
      </c>
      <c r="E70" s="14" t="s">
        <v>109</v>
      </c>
      <c r="F70" s="52">
        <v>150</v>
      </c>
      <c r="G70" s="5" t="s">
        <v>110</v>
      </c>
      <c r="H70" s="321" t="s">
        <v>246</v>
      </c>
      <c r="I70" s="27"/>
      <c r="K70" s="27" t="s">
        <v>212</v>
      </c>
      <c r="M70" s="27"/>
    </row>
    <row r="71" spans="2:14" ht="72" customHeight="1">
      <c r="B71" s="14" t="s">
        <v>11</v>
      </c>
      <c r="C71" s="32" t="s">
        <v>111</v>
      </c>
      <c r="D71" s="14" t="s">
        <v>99</v>
      </c>
      <c r="E71" s="14">
        <v>2022</v>
      </c>
      <c r="F71" s="52">
        <v>150</v>
      </c>
      <c r="G71" s="5" t="s">
        <v>112</v>
      </c>
      <c r="H71" s="321"/>
      <c r="I71" s="27"/>
      <c r="K71" s="27"/>
      <c r="M71" s="73" t="s">
        <v>219</v>
      </c>
    </row>
    <row r="72" spans="2:14" ht="72" customHeight="1">
      <c r="B72" s="14" t="s">
        <v>13</v>
      </c>
      <c r="C72" s="114" t="s">
        <v>241</v>
      </c>
      <c r="D72" s="106" t="s">
        <v>242</v>
      </c>
      <c r="E72" s="106" t="s">
        <v>135</v>
      </c>
      <c r="F72" s="108" t="s">
        <v>243</v>
      </c>
      <c r="G72" s="107" t="s">
        <v>244</v>
      </c>
      <c r="H72" s="115" t="s">
        <v>245</v>
      </c>
      <c r="I72" s="27"/>
      <c r="K72" s="112"/>
      <c r="M72" s="113"/>
      <c r="N72" s="111" t="s">
        <v>212</v>
      </c>
    </row>
    <row r="73" spans="2:14" ht="15.75">
      <c r="B73" s="14"/>
      <c r="C73" s="39" t="s">
        <v>14</v>
      </c>
      <c r="D73" s="32"/>
      <c r="E73" s="32"/>
      <c r="F73" s="46">
        <v>550</v>
      </c>
      <c r="G73" s="32"/>
      <c r="H73" s="27"/>
      <c r="I73" s="27"/>
    </row>
    <row r="74" spans="2:14">
      <c r="B74" s="63"/>
      <c r="C74" s="322" t="s">
        <v>116</v>
      </c>
      <c r="D74" s="319"/>
      <c r="E74" s="319"/>
      <c r="F74" s="319"/>
      <c r="G74" s="319"/>
      <c r="H74" s="319"/>
      <c r="I74" s="320"/>
    </row>
    <row r="75" spans="2:14" ht="57.75" customHeight="1">
      <c r="B75" s="14" t="s">
        <v>7</v>
      </c>
      <c r="C75" s="32" t="s">
        <v>114</v>
      </c>
      <c r="D75" s="14" t="s">
        <v>118</v>
      </c>
      <c r="E75" s="14" t="s">
        <v>115</v>
      </c>
      <c r="F75" s="14" t="s">
        <v>9</v>
      </c>
      <c r="G75" s="5"/>
      <c r="H75" s="27"/>
      <c r="I75" s="27"/>
      <c r="K75" s="27" t="s">
        <v>212</v>
      </c>
      <c r="L75" s="77" t="s">
        <v>212</v>
      </c>
      <c r="M75" s="73" t="s">
        <v>219</v>
      </c>
      <c r="N75" s="111" t="s">
        <v>215</v>
      </c>
    </row>
    <row r="76" spans="2:14" ht="16.5">
      <c r="B76" s="15"/>
      <c r="C76" s="42" t="s">
        <v>14</v>
      </c>
      <c r="D76" s="41"/>
      <c r="E76" s="15"/>
      <c r="F76" s="54">
        <v>0</v>
      </c>
      <c r="G76" s="15"/>
      <c r="H76" s="27"/>
      <c r="I76" s="27"/>
    </row>
    <row r="77" spans="2:14" ht="31.5" customHeight="1">
      <c r="B77" s="295" t="s">
        <v>119</v>
      </c>
      <c r="C77" s="296"/>
      <c r="D77" s="296"/>
      <c r="E77" s="296"/>
      <c r="F77" s="296"/>
      <c r="G77" s="296"/>
      <c r="H77" s="296"/>
      <c r="I77" s="299"/>
    </row>
    <row r="78" spans="2:14" ht="18" customHeight="1">
      <c r="B78" s="43"/>
      <c r="C78" s="276" t="s">
        <v>185</v>
      </c>
      <c r="D78" s="319"/>
      <c r="E78" s="319"/>
      <c r="F78" s="319"/>
      <c r="G78" s="319"/>
      <c r="H78" s="319"/>
      <c r="I78" s="320"/>
    </row>
    <row r="79" spans="2:14" ht="66.75" customHeight="1">
      <c r="B79" s="14" t="s">
        <v>7</v>
      </c>
      <c r="C79" s="32" t="s">
        <v>122</v>
      </c>
      <c r="D79" s="14" t="s">
        <v>123</v>
      </c>
      <c r="E79" s="14" t="s">
        <v>8</v>
      </c>
      <c r="F79" s="14" t="s">
        <v>9</v>
      </c>
      <c r="G79" s="290" t="s">
        <v>10</v>
      </c>
      <c r="H79" s="44"/>
      <c r="I79" s="27"/>
      <c r="J79" s="72" t="s">
        <v>212</v>
      </c>
      <c r="K79" s="27"/>
      <c r="L79" s="77" t="s">
        <v>212</v>
      </c>
      <c r="M79" s="73" t="s">
        <v>220</v>
      </c>
      <c r="N79" s="111" t="s">
        <v>212</v>
      </c>
    </row>
    <row r="80" spans="2:14" ht="109.5" customHeight="1">
      <c r="B80" s="14" t="s">
        <v>11</v>
      </c>
      <c r="C80" s="32" t="s">
        <v>266</v>
      </c>
      <c r="D80" s="14" t="s">
        <v>196</v>
      </c>
      <c r="E80" s="14" t="s">
        <v>8</v>
      </c>
      <c r="F80" s="14" t="s">
        <v>9</v>
      </c>
      <c r="G80" s="291"/>
      <c r="H80" s="44"/>
      <c r="I80" s="27"/>
      <c r="J80" s="72" t="s">
        <v>212</v>
      </c>
      <c r="K80" s="27" t="s">
        <v>212</v>
      </c>
      <c r="L80" s="77" t="s">
        <v>212</v>
      </c>
      <c r="M80" s="73" t="s">
        <v>220</v>
      </c>
      <c r="N80" s="111" t="s">
        <v>212</v>
      </c>
    </row>
    <row r="81" spans="2:16" ht="15.75">
      <c r="B81" s="14"/>
      <c r="C81" s="39" t="s">
        <v>14</v>
      </c>
      <c r="D81" s="32"/>
      <c r="E81" s="32"/>
      <c r="F81" s="48">
        <v>0</v>
      </c>
      <c r="G81" s="32"/>
      <c r="H81" s="44"/>
      <c r="I81" s="27"/>
    </row>
    <row r="82" spans="2:16" ht="15.75">
      <c r="B82" s="63"/>
      <c r="C82" s="310" t="s">
        <v>128</v>
      </c>
      <c r="D82" s="268"/>
      <c r="E82" s="268"/>
      <c r="F82" s="268"/>
      <c r="G82" s="268"/>
      <c r="H82" s="268"/>
      <c r="I82" s="269"/>
    </row>
    <row r="83" spans="2:16" ht="54.75" customHeight="1">
      <c r="B83" s="14" t="s">
        <v>7</v>
      </c>
      <c r="C83" s="4" t="s">
        <v>131</v>
      </c>
      <c r="D83" s="8" t="s">
        <v>132</v>
      </c>
      <c r="E83" s="14">
        <v>2020</v>
      </c>
      <c r="F83" s="28">
        <v>264.2</v>
      </c>
      <c r="G83" s="4" t="s">
        <v>193</v>
      </c>
      <c r="H83" s="2"/>
      <c r="I83" s="2"/>
      <c r="O83" s="87" t="s">
        <v>223</v>
      </c>
    </row>
    <row r="84" spans="2:16" ht="54.75" customHeight="1">
      <c r="B84" s="178" t="s">
        <v>11</v>
      </c>
      <c r="C84" s="178" t="s">
        <v>282</v>
      </c>
      <c r="D84" s="178" t="s">
        <v>283</v>
      </c>
      <c r="E84" s="178" t="s">
        <v>161</v>
      </c>
      <c r="F84" s="179">
        <v>10</v>
      </c>
      <c r="G84" s="178" t="s">
        <v>284</v>
      </c>
      <c r="H84" s="180" t="s">
        <v>285</v>
      </c>
      <c r="I84" s="2"/>
      <c r="O84" s="177"/>
      <c r="P84" s="181" t="s">
        <v>212</v>
      </c>
    </row>
    <row r="85" spans="2:16" ht="15.75">
      <c r="B85" s="7"/>
      <c r="C85" s="10" t="s">
        <v>14</v>
      </c>
      <c r="D85" s="8"/>
      <c r="E85" s="14"/>
      <c r="F85" s="48">
        <f>F83</f>
        <v>264.2</v>
      </c>
      <c r="G85" s="4"/>
      <c r="H85" s="2"/>
      <c r="I85" s="2"/>
    </row>
    <row r="86" spans="2:16" ht="33" customHeight="1">
      <c r="B86" s="64"/>
      <c r="C86" s="287" t="s">
        <v>182</v>
      </c>
      <c r="D86" s="288"/>
      <c r="E86" s="288"/>
      <c r="F86" s="288"/>
      <c r="G86" s="288"/>
      <c r="H86" s="288"/>
      <c r="I86" s="289"/>
    </row>
    <row r="87" spans="2:16">
      <c r="B87" s="65"/>
      <c r="C87" s="316"/>
      <c r="D87" s="317"/>
      <c r="E87" s="317"/>
      <c r="F87" s="317"/>
      <c r="G87" s="317"/>
      <c r="H87" s="317"/>
      <c r="I87" s="318"/>
    </row>
    <row r="88" spans="2:16" ht="70.5" customHeight="1">
      <c r="B88" s="14" t="s">
        <v>7</v>
      </c>
      <c r="C88" s="4" t="s">
        <v>133</v>
      </c>
      <c r="D88" s="8" t="s">
        <v>194</v>
      </c>
      <c r="E88" s="14" t="s">
        <v>8</v>
      </c>
      <c r="F88" s="14" t="s">
        <v>9</v>
      </c>
      <c r="G88" s="3" t="s">
        <v>10</v>
      </c>
      <c r="H88" s="261" t="s">
        <v>290</v>
      </c>
      <c r="I88" s="1"/>
      <c r="M88" s="1"/>
      <c r="O88" s="87" t="s">
        <v>224</v>
      </c>
    </row>
    <row r="89" spans="2:16" ht="165.75" customHeight="1">
      <c r="B89" s="14" t="s">
        <v>11</v>
      </c>
      <c r="C89" s="116" t="s">
        <v>267</v>
      </c>
      <c r="D89" s="106" t="s">
        <v>242</v>
      </c>
      <c r="E89" s="106" t="s">
        <v>247</v>
      </c>
      <c r="F89" s="106" t="s">
        <v>248</v>
      </c>
      <c r="G89" s="117" t="s">
        <v>249</v>
      </c>
      <c r="H89" s="261"/>
      <c r="I89" s="1"/>
      <c r="M89" s="1"/>
      <c r="N89" s="111" t="s">
        <v>212</v>
      </c>
      <c r="O89" s="87"/>
    </row>
    <row r="90" spans="2:16" ht="117" customHeight="1">
      <c r="B90" s="14" t="s">
        <v>13</v>
      </c>
      <c r="C90" s="183" t="s">
        <v>287</v>
      </c>
      <c r="D90" s="178" t="s">
        <v>288</v>
      </c>
      <c r="E90" s="178" t="s">
        <v>161</v>
      </c>
      <c r="F90" s="178"/>
      <c r="G90" s="178" t="s">
        <v>289</v>
      </c>
      <c r="H90" s="261"/>
      <c r="I90" s="1"/>
      <c r="M90" s="1"/>
      <c r="N90" s="182"/>
      <c r="O90" s="87"/>
      <c r="P90" s="184" t="s">
        <v>215</v>
      </c>
    </row>
    <row r="91" spans="2:16" ht="133.5" customHeight="1">
      <c r="B91" s="14" t="s">
        <v>15</v>
      </c>
      <c r="C91" s="4" t="s">
        <v>134</v>
      </c>
      <c r="D91" s="8" t="s">
        <v>199</v>
      </c>
      <c r="E91" s="14" t="s">
        <v>135</v>
      </c>
      <c r="F91" s="14" t="s">
        <v>9</v>
      </c>
      <c r="G91" s="3" t="s">
        <v>136</v>
      </c>
      <c r="H91" s="261"/>
      <c r="I91" s="1"/>
      <c r="M91" s="38" t="s">
        <v>220</v>
      </c>
      <c r="O91" s="87" t="s">
        <v>224</v>
      </c>
    </row>
    <row r="92" spans="2:16" ht="18.75" customHeight="1">
      <c r="B92" s="14"/>
      <c r="C92" s="10" t="s">
        <v>14</v>
      </c>
      <c r="D92" s="8"/>
      <c r="E92" s="14"/>
      <c r="F92" s="46">
        <v>100</v>
      </c>
      <c r="G92" s="4"/>
      <c r="H92" s="6"/>
      <c r="I92" s="1"/>
    </row>
    <row r="93" spans="2:16">
      <c r="B93" s="22"/>
      <c r="C93" s="313" t="s">
        <v>195</v>
      </c>
      <c r="D93" s="314"/>
      <c r="E93" s="314"/>
      <c r="F93" s="314"/>
      <c r="G93" s="314"/>
      <c r="H93" s="314"/>
      <c r="I93" s="315"/>
    </row>
    <row r="94" spans="2:16" ht="108" customHeight="1">
      <c r="B94" s="14" t="s">
        <v>7</v>
      </c>
      <c r="C94" s="32" t="s">
        <v>124</v>
      </c>
      <c r="D94" s="14" t="s">
        <v>125</v>
      </c>
      <c r="E94" s="14" t="s">
        <v>126</v>
      </c>
      <c r="F94" s="52">
        <v>12000</v>
      </c>
      <c r="G94" s="5" t="s">
        <v>127</v>
      </c>
      <c r="H94" s="325" t="s">
        <v>202</v>
      </c>
      <c r="I94" s="27"/>
      <c r="J94" s="27"/>
      <c r="L94" s="81"/>
      <c r="M94" s="27"/>
      <c r="P94" s="181" t="s">
        <v>212</v>
      </c>
    </row>
    <row r="95" spans="2:16" ht="53.25" customHeight="1">
      <c r="B95" s="14" t="s">
        <v>11</v>
      </c>
      <c r="C95" s="4" t="s">
        <v>137</v>
      </c>
      <c r="D95" s="8" t="s">
        <v>138</v>
      </c>
      <c r="E95" s="14" t="s">
        <v>135</v>
      </c>
      <c r="F95" s="52">
        <v>583.79999999999995</v>
      </c>
      <c r="G95" s="3" t="s">
        <v>139</v>
      </c>
      <c r="H95" s="326"/>
      <c r="I95" s="33"/>
      <c r="J95" s="72" t="s">
        <v>212</v>
      </c>
      <c r="L95" s="82"/>
      <c r="M95" s="33"/>
      <c r="O95" s="87" t="s">
        <v>225</v>
      </c>
    </row>
    <row r="96" spans="2:16" ht="82.5" customHeight="1">
      <c r="B96" s="49" t="s">
        <v>13</v>
      </c>
      <c r="C96" s="13" t="s">
        <v>140</v>
      </c>
      <c r="D96" s="49" t="s">
        <v>141</v>
      </c>
      <c r="E96" s="49" t="s">
        <v>135</v>
      </c>
      <c r="F96" s="50">
        <v>200</v>
      </c>
      <c r="G96" s="69" t="s">
        <v>142</v>
      </c>
      <c r="H96" s="326"/>
      <c r="I96" s="1"/>
      <c r="J96" s="72" t="s">
        <v>212</v>
      </c>
      <c r="L96" s="83"/>
      <c r="M96" s="1"/>
      <c r="O96" s="87" t="s">
        <v>226</v>
      </c>
    </row>
    <row r="97" spans="2:16" ht="86.25" customHeight="1">
      <c r="B97" s="14" t="s">
        <v>15</v>
      </c>
      <c r="C97" s="4" t="s">
        <v>143</v>
      </c>
      <c r="D97" s="14" t="s">
        <v>141</v>
      </c>
      <c r="E97" s="14" t="s">
        <v>104</v>
      </c>
      <c r="F97" s="52">
        <v>200</v>
      </c>
      <c r="G97" s="3" t="s">
        <v>142</v>
      </c>
      <c r="H97" s="326"/>
      <c r="I97" s="55"/>
      <c r="J97" s="72" t="s">
        <v>212</v>
      </c>
      <c r="L97" s="84"/>
      <c r="M97" s="55"/>
      <c r="O97" s="88" t="s">
        <v>227</v>
      </c>
    </row>
    <row r="98" spans="2:16" ht="86.25" customHeight="1">
      <c r="B98" s="14" t="s">
        <v>17</v>
      </c>
      <c r="C98" s="4" t="s">
        <v>144</v>
      </c>
      <c r="D98" s="14" t="s">
        <v>145</v>
      </c>
      <c r="E98" s="14" t="s">
        <v>66</v>
      </c>
      <c r="F98" s="52">
        <v>200</v>
      </c>
      <c r="G98" s="3" t="s">
        <v>142</v>
      </c>
      <c r="H98" s="326"/>
      <c r="I98" s="1"/>
      <c r="J98" s="72" t="s">
        <v>212</v>
      </c>
      <c r="L98" s="83"/>
      <c r="M98" s="1"/>
      <c r="O98" s="88" t="s">
        <v>227</v>
      </c>
    </row>
    <row r="99" spans="2:16" ht="81" customHeight="1">
      <c r="B99" s="49" t="s">
        <v>19</v>
      </c>
      <c r="C99" s="13" t="s">
        <v>146</v>
      </c>
      <c r="D99" s="49" t="s">
        <v>191</v>
      </c>
      <c r="E99" s="49" t="s">
        <v>58</v>
      </c>
      <c r="F99" s="50">
        <v>2</v>
      </c>
      <c r="G99" s="74" t="s">
        <v>213</v>
      </c>
      <c r="H99" s="326"/>
      <c r="I99" s="1"/>
      <c r="J99" s="72" t="s">
        <v>212</v>
      </c>
      <c r="L99" s="83"/>
      <c r="M99" s="1"/>
      <c r="O99" s="87" t="s">
        <v>226</v>
      </c>
    </row>
    <row r="100" spans="2:16" ht="86.25" customHeight="1">
      <c r="B100" s="14" t="s">
        <v>40</v>
      </c>
      <c r="C100" s="4" t="s">
        <v>147</v>
      </c>
      <c r="D100" s="14" t="s">
        <v>148</v>
      </c>
      <c r="E100" s="14" t="s">
        <v>104</v>
      </c>
      <c r="F100" s="52">
        <v>50</v>
      </c>
      <c r="G100" s="75" t="s">
        <v>214</v>
      </c>
      <c r="H100" s="326"/>
      <c r="I100" s="1"/>
      <c r="J100" s="72" t="s">
        <v>212</v>
      </c>
      <c r="L100" s="83"/>
      <c r="M100" s="1"/>
      <c r="O100" s="87" t="s">
        <v>226</v>
      </c>
    </row>
    <row r="101" spans="2:16" ht="90.75" customHeight="1">
      <c r="B101" s="49" t="s">
        <v>42</v>
      </c>
      <c r="C101" s="13" t="s">
        <v>149</v>
      </c>
      <c r="D101" s="49" t="s">
        <v>150</v>
      </c>
      <c r="E101" s="49" t="s">
        <v>58</v>
      </c>
      <c r="F101" s="50">
        <v>8</v>
      </c>
      <c r="G101" s="74" t="s">
        <v>213</v>
      </c>
      <c r="H101" s="326"/>
      <c r="I101" s="1"/>
      <c r="J101" s="72" t="s">
        <v>212</v>
      </c>
      <c r="L101" s="83"/>
      <c r="M101" s="1"/>
      <c r="O101" s="88" t="s">
        <v>227</v>
      </c>
    </row>
    <row r="102" spans="2:16" ht="93.75" customHeight="1">
      <c r="B102" s="14" t="s">
        <v>45</v>
      </c>
      <c r="C102" s="4" t="s">
        <v>151</v>
      </c>
      <c r="D102" s="14" t="s">
        <v>152</v>
      </c>
      <c r="E102" s="14" t="s">
        <v>70</v>
      </c>
      <c r="F102" s="52">
        <v>8</v>
      </c>
      <c r="G102" s="75" t="s">
        <v>213</v>
      </c>
      <c r="H102" s="326"/>
      <c r="I102" s="1"/>
      <c r="J102" s="72" t="s">
        <v>212</v>
      </c>
      <c r="L102" s="83"/>
      <c r="M102" s="1"/>
      <c r="O102" s="88" t="s">
        <v>227</v>
      </c>
    </row>
    <row r="103" spans="2:16" ht="73.5" customHeight="1">
      <c r="B103" s="14" t="s">
        <v>48</v>
      </c>
      <c r="C103" s="4" t="s">
        <v>153</v>
      </c>
      <c r="D103" s="8" t="s">
        <v>154</v>
      </c>
      <c r="E103" s="14" t="s">
        <v>34</v>
      </c>
      <c r="F103" s="52">
        <v>149</v>
      </c>
      <c r="G103" s="3" t="s">
        <v>155</v>
      </c>
      <c r="H103" s="326"/>
      <c r="I103" s="1"/>
      <c r="J103" s="1"/>
      <c r="L103" s="77" t="s">
        <v>215</v>
      </c>
      <c r="M103" s="1"/>
      <c r="O103" s="89" t="s">
        <v>228</v>
      </c>
    </row>
    <row r="104" spans="2:16" ht="69" customHeight="1">
      <c r="B104" s="14" t="s">
        <v>50</v>
      </c>
      <c r="C104" s="4" t="s">
        <v>156</v>
      </c>
      <c r="D104" s="8" t="s">
        <v>157</v>
      </c>
      <c r="E104" s="14" t="s">
        <v>34</v>
      </c>
      <c r="F104" s="52">
        <v>499.9</v>
      </c>
      <c r="G104" s="3" t="s">
        <v>158</v>
      </c>
      <c r="H104" s="326"/>
      <c r="I104" s="1"/>
      <c r="J104" s="1"/>
      <c r="L104" s="83"/>
      <c r="M104" s="38" t="s">
        <v>219</v>
      </c>
      <c r="O104" s="89" t="s">
        <v>228</v>
      </c>
    </row>
    <row r="105" spans="2:16" ht="89.25" customHeight="1">
      <c r="B105" s="14" t="s">
        <v>52</v>
      </c>
      <c r="C105" s="4" t="s">
        <v>159</v>
      </c>
      <c r="D105" s="14" t="s">
        <v>160</v>
      </c>
      <c r="E105" s="14" t="s">
        <v>161</v>
      </c>
      <c r="F105" s="52">
        <v>100</v>
      </c>
      <c r="G105" s="3" t="s">
        <v>162</v>
      </c>
      <c r="H105" s="326"/>
      <c r="I105" s="1"/>
      <c r="J105" s="1"/>
      <c r="L105" s="77" t="s">
        <v>215</v>
      </c>
      <c r="M105" s="1"/>
    </row>
    <row r="106" spans="2:16" ht="83.25" customHeight="1">
      <c r="B106" s="14" t="s">
        <v>55</v>
      </c>
      <c r="C106" s="4" t="s">
        <v>163</v>
      </c>
      <c r="D106" s="8" t="s">
        <v>164</v>
      </c>
      <c r="E106" s="14" t="s">
        <v>104</v>
      </c>
      <c r="F106" s="52">
        <v>1000</v>
      </c>
      <c r="G106" s="3" t="s">
        <v>165</v>
      </c>
      <c r="H106" s="280"/>
      <c r="I106" s="1"/>
      <c r="J106" s="22"/>
      <c r="L106" s="187" t="s">
        <v>215</v>
      </c>
      <c r="M106" s="22"/>
      <c r="O106" s="89" t="s">
        <v>229</v>
      </c>
    </row>
    <row r="107" spans="2:16" ht="83.25" customHeight="1">
      <c r="B107" s="92" t="s">
        <v>231</v>
      </c>
      <c r="C107" s="185" t="s">
        <v>232</v>
      </c>
      <c r="D107" s="93" t="s">
        <v>233</v>
      </c>
      <c r="E107" s="94" t="s">
        <v>126</v>
      </c>
      <c r="F107" s="95">
        <v>200</v>
      </c>
      <c r="G107" s="189" t="s">
        <v>234</v>
      </c>
      <c r="H107" s="96"/>
      <c r="I107" s="97"/>
      <c r="J107" s="1"/>
      <c r="K107" s="98" t="s">
        <v>212</v>
      </c>
      <c r="L107" s="77"/>
      <c r="M107" s="1"/>
      <c r="N107" s="1"/>
      <c r="O107" s="91"/>
    </row>
    <row r="108" spans="2:16" ht="173.25" customHeight="1">
      <c r="B108" s="190" t="s">
        <v>291</v>
      </c>
      <c r="C108" s="178" t="s">
        <v>292</v>
      </c>
      <c r="D108" s="178" t="s">
        <v>293</v>
      </c>
      <c r="E108" s="178" t="s">
        <v>161</v>
      </c>
      <c r="F108" s="188">
        <v>7200</v>
      </c>
      <c r="G108" s="178" t="s">
        <v>294</v>
      </c>
      <c r="H108" s="186"/>
      <c r="I108" s="97"/>
      <c r="J108" s="1"/>
      <c r="K108" s="98"/>
      <c r="L108" s="77"/>
      <c r="M108" s="1"/>
      <c r="N108" s="1"/>
      <c r="O108" s="91"/>
      <c r="P108" s="111" t="s">
        <v>212</v>
      </c>
    </row>
    <row r="109" spans="2:16" ht="15.75">
      <c r="B109" s="7"/>
      <c r="C109" s="10" t="s">
        <v>14</v>
      </c>
      <c r="D109" s="8"/>
      <c r="E109" s="7"/>
      <c r="F109" s="46">
        <f>F94+F95+F96+F97+F98+F99+F100+F101+F102+F103+F104+F105+F106+F107</f>
        <v>15200.699999999999</v>
      </c>
      <c r="G109" s="4"/>
      <c r="H109" s="56"/>
      <c r="I109" s="1"/>
      <c r="J109" s="1"/>
      <c r="K109" s="1"/>
      <c r="L109" s="1"/>
      <c r="M109" s="1"/>
      <c r="N109" s="1"/>
    </row>
    <row r="110" spans="2:16" ht="15.75">
      <c r="B110" s="57"/>
      <c r="C110" s="267" t="s">
        <v>171</v>
      </c>
      <c r="D110" s="311"/>
      <c r="E110" s="311"/>
      <c r="F110" s="311"/>
      <c r="G110" s="311"/>
      <c r="H110" s="311"/>
      <c r="I110" s="312"/>
    </row>
    <row r="111" spans="2:16" ht="72" customHeight="1">
      <c r="B111" s="14" t="s">
        <v>7</v>
      </c>
      <c r="C111" s="4" t="s">
        <v>172</v>
      </c>
      <c r="D111" s="14" t="s">
        <v>173</v>
      </c>
      <c r="E111" s="7" t="s">
        <v>8</v>
      </c>
      <c r="F111" s="7" t="s">
        <v>9</v>
      </c>
      <c r="G111" s="4" t="s">
        <v>10</v>
      </c>
      <c r="H111" s="1"/>
      <c r="I111" s="1"/>
      <c r="J111" s="1"/>
      <c r="K111" s="35"/>
      <c r="L111" s="77" t="s">
        <v>215</v>
      </c>
      <c r="M111" s="38" t="s">
        <v>219</v>
      </c>
      <c r="N111" s="111" t="s">
        <v>212</v>
      </c>
    </row>
    <row r="112" spans="2:16" ht="103.5" customHeight="1">
      <c r="B112" s="49" t="s">
        <v>11</v>
      </c>
      <c r="C112" s="13" t="s">
        <v>166</v>
      </c>
      <c r="D112" s="12" t="s">
        <v>167</v>
      </c>
      <c r="E112" s="49" t="s">
        <v>94</v>
      </c>
      <c r="F112" s="50">
        <v>1.345</v>
      </c>
      <c r="G112" s="13" t="s">
        <v>168</v>
      </c>
      <c r="H112" s="22"/>
      <c r="I112" s="1"/>
      <c r="J112" s="72" t="s">
        <v>212</v>
      </c>
      <c r="K112" s="35" t="s">
        <v>212</v>
      </c>
      <c r="L112" s="77" t="s">
        <v>215</v>
      </c>
      <c r="M112" s="38" t="s">
        <v>219</v>
      </c>
      <c r="O112" s="4" t="s">
        <v>230</v>
      </c>
    </row>
    <row r="113" spans="2:16" ht="195.75" customHeight="1">
      <c r="B113" s="14" t="s">
        <v>169</v>
      </c>
      <c r="C113" s="4" t="s">
        <v>190</v>
      </c>
      <c r="D113" s="8" t="s">
        <v>250</v>
      </c>
      <c r="E113" s="7">
        <v>2020</v>
      </c>
      <c r="F113" s="7" t="s">
        <v>170</v>
      </c>
      <c r="G113" s="4" t="s">
        <v>251</v>
      </c>
      <c r="H113" s="1"/>
      <c r="I113" s="1"/>
    </row>
    <row r="114" spans="2:16" ht="20.25" customHeight="1">
      <c r="B114" s="58"/>
      <c r="C114" s="10" t="s">
        <v>14</v>
      </c>
      <c r="D114" s="8"/>
      <c r="E114" s="7"/>
      <c r="F114" s="11">
        <f>F112</f>
        <v>1.345</v>
      </c>
      <c r="G114" s="4"/>
      <c r="H114" s="1"/>
      <c r="I114" s="1"/>
    </row>
    <row r="115" spans="2:16" ht="19.5" customHeight="1">
      <c r="B115" s="55"/>
      <c r="C115" s="307" t="s">
        <v>189</v>
      </c>
      <c r="D115" s="308"/>
      <c r="E115" s="308"/>
      <c r="F115" s="308"/>
      <c r="G115" s="308"/>
      <c r="H115" s="308"/>
      <c r="I115" s="309"/>
    </row>
    <row r="116" spans="2:16" ht="98.25" customHeight="1">
      <c r="B116" s="18" t="s">
        <v>7</v>
      </c>
      <c r="C116" s="107" t="s">
        <v>252</v>
      </c>
      <c r="D116" s="106" t="s">
        <v>242</v>
      </c>
      <c r="E116" s="106" t="s">
        <v>34</v>
      </c>
      <c r="F116" s="108">
        <v>15</v>
      </c>
      <c r="G116" s="106" t="s">
        <v>253</v>
      </c>
      <c r="H116" s="118"/>
      <c r="I116" s="60"/>
      <c r="N116" s="111" t="s">
        <v>212</v>
      </c>
    </row>
    <row r="117" spans="2:16" ht="98.25" customHeight="1">
      <c r="B117" s="67" t="s">
        <v>295</v>
      </c>
      <c r="C117" s="183" t="s">
        <v>296</v>
      </c>
      <c r="D117" s="178" t="s">
        <v>297</v>
      </c>
      <c r="E117" s="178" t="s">
        <v>161</v>
      </c>
      <c r="F117" s="178"/>
      <c r="G117" s="106"/>
      <c r="H117" s="118"/>
      <c r="I117" s="60"/>
      <c r="N117" s="182"/>
      <c r="P117" s="111" t="s">
        <v>212</v>
      </c>
    </row>
    <row r="118" spans="2:16" ht="15.75">
      <c r="B118" s="67"/>
      <c r="C118" s="68" t="s">
        <v>14</v>
      </c>
      <c r="D118" s="14"/>
      <c r="E118" s="14"/>
      <c r="F118" s="48">
        <f>F116</f>
        <v>15</v>
      </c>
      <c r="G118" s="60"/>
      <c r="H118" s="60"/>
      <c r="I118" s="60"/>
    </row>
    <row r="119" spans="2:16" ht="15.75">
      <c r="B119" s="22"/>
      <c r="C119" s="310" t="s">
        <v>174</v>
      </c>
      <c r="D119" s="311"/>
      <c r="E119" s="311"/>
      <c r="F119" s="311"/>
      <c r="G119" s="311"/>
      <c r="H119" s="263"/>
      <c r="I119" s="264"/>
    </row>
    <row r="120" spans="2:16" ht="49.5">
      <c r="B120" s="119" t="s">
        <v>7</v>
      </c>
      <c r="C120" s="194" t="s">
        <v>254</v>
      </c>
      <c r="D120" s="106" t="s">
        <v>242</v>
      </c>
      <c r="E120" s="120">
        <v>2021</v>
      </c>
      <c r="F120" s="120" t="s">
        <v>255</v>
      </c>
      <c r="G120" s="116" t="s">
        <v>256</v>
      </c>
      <c r="H120" s="304" t="s">
        <v>176</v>
      </c>
      <c r="I120" s="59"/>
      <c r="N120" s="111" t="s">
        <v>212</v>
      </c>
    </row>
    <row r="121" spans="2:16" ht="49.5">
      <c r="B121" s="119" t="s">
        <v>11</v>
      </c>
      <c r="C121" s="194" t="s">
        <v>257</v>
      </c>
      <c r="D121" s="106" t="s">
        <v>242</v>
      </c>
      <c r="E121" s="120">
        <v>2021</v>
      </c>
      <c r="F121" s="120" t="s">
        <v>255</v>
      </c>
      <c r="G121" s="116" t="s">
        <v>258</v>
      </c>
      <c r="H121" s="305"/>
      <c r="I121" s="59"/>
      <c r="N121" s="111" t="s">
        <v>212</v>
      </c>
    </row>
    <row r="122" spans="2:16" ht="99">
      <c r="B122" s="119" t="s">
        <v>13</v>
      </c>
      <c r="C122" s="194" t="s">
        <v>259</v>
      </c>
      <c r="D122" s="106" t="s">
        <v>260</v>
      </c>
      <c r="E122" s="120">
        <v>2021</v>
      </c>
      <c r="F122" s="120" t="s">
        <v>261</v>
      </c>
      <c r="G122" s="116" t="s">
        <v>262</v>
      </c>
      <c r="H122" s="305"/>
      <c r="I122" s="59"/>
      <c r="N122" s="111" t="s">
        <v>212</v>
      </c>
    </row>
    <row r="123" spans="2:16" ht="132">
      <c r="B123" s="119" t="s">
        <v>15</v>
      </c>
      <c r="C123" s="194" t="s">
        <v>263</v>
      </c>
      <c r="D123" s="106" t="s">
        <v>260</v>
      </c>
      <c r="E123" s="120">
        <v>2022</v>
      </c>
      <c r="F123" s="120" t="s">
        <v>264</v>
      </c>
      <c r="G123" s="116" t="s">
        <v>265</v>
      </c>
      <c r="H123" s="306"/>
      <c r="I123" s="59"/>
      <c r="N123" s="111" t="s">
        <v>212</v>
      </c>
    </row>
    <row r="124" spans="2:16" ht="16.5">
      <c r="B124" s="30"/>
      <c r="C124" s="34" t="s">
        <v>14</v>
      </c>
      <c r="D124" s="29"/>
      <c r="E124" s="62"/>
      <c r="F124" s="66">
        <v>10</v>
      </c>
      <c r="G124" s="4"/>
      <c r="H124" s="61"/>
      <c r="I124" s="59"/>
    </row>
    <row r="125" spans="2:16" ht="16.5">
      <c r="B125" s="30"/>
      <c r="C125" s="30" t="s">
        <v>175</v>
      </c>
      <c r="D125" s="29"/>
      <c r="E125" s="62"/>
      <c r="F125" s="31">
        <f>F15+F31+F35+F39+F43+F54+F58+F61+F68+F73+F76+F81+F85+F92+F109+F114+F118+F124</f>
        <v>120453.15099999998</v>
      </c>
      <c r="G125" s="4"/>
      <c r="H125" s="59"/>
      <c r="I125" s="59"/>
    </row>
  </sheetData>
  <mergeCells count="45">
    <mergeCell ref="H120:H123"/>
    <mergeCell ref="C115:I115"/>
    <mergeCell ref="C119:I119"/>
    <mergeCell ref="C40:I40"/>
    <mergeCell ref="C110:I110"/>
    <mergeCell ref="H88:H91"/>
    <mergeCell ref="C93:I93"/>
    <mergeCell ref="C87:I87"/>
    <mergeCell ref="C82:I82"/>
    <mergeCell ref="B77:I77"/>
    <mergeCell ref="C78:I78"/>
    <mergeCell ref="H70:H71"/>
    <mergeCell ref="C74:I74"/>
    <mergeCell ref="C69:I69"/>
    <mergeCell ref="H94:H106"/>
    <mergeCell ref="B2:I2"/>
    <mergeCell ref="G9:G11"/>
    <mergeCell ref="C86:I86"/>
    <mergeCell ref="G79:G80"/>
    <mergeCell ref="B6:I6"/>
    <mergeCell ref="B7:I7"/>
    <mergeCell ref="B8:I8"/>
    <mergeCell ref="C33:I33"/>
    <mergeCell ref="B32:I32"/>
    <mergeCell ref="C16:H16"/>
    <mergeCell ref="F17:F18"/>
    <mergeCell ref="G17:G18"/>
    <mergeCell ref="D13:D14"/>
    <mergeCell ref="D9:D11"/>
    <mergeCell ref="E9:E14"/>
    <mergeCell ref="F9:F14"/>
    <mergeCell ref="G13:G14"/>
    <mergeCell ref="C62:I62"/>
    <mergeCell ref="H56:H57"/>
    <mergeCell ref="C55:I55"/>
    <mergeCell ref="H9:H14"/>
    <mergeCell ref="H17:H29"/>
    <mergeCell ref="C59:I59"/>
    <mergeCell ref="C44:I44"/>
    <mergeCell ref="D41:D42"/>
    <mergeCell ref="E41:E42"/>
    <mergeCell ref="F41:F42"/>
    <mergeCell ref="G41:G42"/>
    <mergeCell ref="C36:I36"/>
    <mergeCell ref="H37:H38"/>
  </mergeCells>
  <pageMargins left="0.31496062992125984" right="0.15748031496062992" top="0.17" bottom="0.34" header="0.31496062992125984" footer="0.31496062992125984"/>
  <pageSetup paperSize="9" scale="60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08"/>
  <sheetViews>
    <sheetView zoomScale="80" zoomScaleNormal="80" workbookViewId="0">
      <pane xSplit="1" ySplit="6" topLeftCell="B97" activePane="bottomRight" state="frozen"/>
      <selection pane="topRight" activeCell="B1" sqref="B1"/>
      <selection pane="bottomLeft" activeCell="A4" sqref="A4"/>
      <selection pane="bottomRight" sqref="A1:I108"/>
    </sheetView>
  </sheetViews>
  <sheetFormatPr defaultRowHeight="15"/>
  <cols>
    <col min="1" max="1" width="6.85546875" customWidth="1"/>
    <col min="2" max="2" width="6.28515625" customWidth="1"/>
    <col min="3" max="3" width="67.5703125" customWidth="1"/>
    <col min="4" max="4" width="32.7109375" customWidth="1"/>
    <col min="5" max="5" width="15" customWidth="1"/>
    <col min="6" max="6" width="18.85546875" customWidth="1"/>
    <col min="7" max="7" width="60.7109375" customWidth="1"/>
    <col min="8" max="8" width="34.7109375" customWidth="1"/>
    <col min="9" max="9" width="15.140625" customWidth="1"/>
  </cols>
  <sheetData>
    <row r="2" spans="2:9" ht="22.5">
      <c r="B2" s="340" t="s">
        <v>306</v>
      </c>
      <c r="C2" s="340"/>
      <c r="D2" s="340"/>
      <c r="E2" s="340"/>
      <c r="F2" s="340"/>
      <c r="G2" s="340"/>
      <c r="H2" s="340"/>
      <c r="I2" s="340"/>
    </row>
    <row r="3" spans="2:9" ht="22.5">
      <c r="B3" s="227"/>
      <c r="C3" s="227"/>
      <c r="D3" s="227"/>
      <c r="E3" s="227"/>
      <c r="F3" s="227"/>
      <c r="G3" s="227"/>
      <c r="H3" s="227"/>
      <c r="I3" s="227"/>
    </row>
    <row r="5" spans="2:9" ht="66">
      <c r="B5" s="15" t="s">
        <v>0</v>
      </c>
      <c r="C5" s="15" t="s">
        <v>61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24</v>
      </c>
      <c r="I5" s="17" t="s">
        <v>183</v>
      </c>
    </row>
    <row r="6" spans="2:9" ht="16.5"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9">
        <v>8</v>
      </c>
    </row>
    <row r="7" spans="2:9" ht="37.5" customHeight="1">
      <c r="B7" s="327" t="s">
        <v>5</v>
      </c>
      <c r="C7" s="328"/>
      <c r="D7" s="328"/>
      <c r="E7" s="328"/>
      <c r="F7" s="328"/>
      <c r="G7" s="328"/>
      <c r="H7" s="328"/>
      <c r="I7" s="329"/>
    </row>
    <row r="8" spans="2:9" ht="21.75" customHeight="1">
      <c r="B8" s="295" t="s">
        <v>6</v>
      </c>
      <c r="C8" s="296"/>
      <c r="D8" s="296"/>
      <c r="E8" s="296"/>
      <c r="F8" s="296"/>
      <c r="G8" s="296"/>
      <c r="H8" s="296"/>
      <c r="I8" s="330"/>
    </row>
    <row r="9" spans="2:9" ht="24" customHeight="1">
      <c r="B9" s="262" t="s">
        <v>113</v>
      </c>
      <c r="C9" s="283"/>
      <c r="D9" s="283"/>
      <c r="E9" s="283"/>
      <c r="F9" s="283"/>
      <c r="G9" s="283"/>
      <c r="H9" s="283"/>
      <c r="I9" s="331"/>
    </row>
    <row r="10" spans="2:9" ht="47.25">
      <c r="B10" s="127" t="s">
        <v>7</v>
      </c>
      <c r="C10" s="225" t="s">
        <v>21</v>
      </c>
      <c r="D10" s="220" t="s">
        <v>338</v>
      </c>
      <c r="E10" s="301" t="s">
        <v>274</v>
      </c>
      <c r="F10" s="301" t="s">
        <v>26</v>
      </c>
      <c r="G10" s="122" t="s">
        <v>12</v>
      </c>
      <c r="H10" s="332"/>
      <c r="I10" s="181" t="s">
        <v>212</v>
      </c>
    </row>
    <row r="11" spans="2:9" ht="31.5">
      <c r="B11" s="127" t="s">
        <v>11</v>
      </c>
      <c r="C11" s="225" t="s">
        <v>18</v>
      </c>
      <c r="D11" s="301" t="s">
        <v>352</v>
      </c>
      <c r="E11" s="301"/>
      <c r="F11" s="301"/>
      <c r="G11" s="301" t="s">
        <v>10</v>
      </c>
      <c r="H11" s="332"/>
      <c r="I11" s="181" t="s">
        <v>212</v>
      </c>
    </row>
    <row r="12" spans="2:9" ht="19.5" customHeight="1">
      <c r="B12" s="127" t="s">
        <v>13</v>
      </c>
      <c r="C12" s="225" t="s">
        <v>20</v>
      </c>
      <c r="D12" s="302"/>
      <c r="E12" s="301"/>
      <c r="F12" s="301"/>
      <c r="G12" s="301"/>
      <c r="H12" s="333"/>
      <c r="I12" s="181" t="s">
        <v>212</v>
      </c>
    </row>
    <row r="13" spans="2:9" ht="15.75">
      <c r="B13" s="133"/>
      <c r="C13" s="137" t="s">
        <v>14</v>
      </c>
      <c r="D13" s="7"/>
      <c r="E13" s="7"/>
      <c r="F13" s="11">
        <v>0</v>
      </c>
      <c r="G13" s="7"/>
      <c r="H13" s="132"/>
      <c r="I13" s="33"/>
    </row>
    <row r="14" spans="2:9" ht="15.75">
      <c r="B14" s="138"/>
      <c r="C14" s="334" t="s">
        <v>91</v>
      </c>
      <c r="D14" s="288"/>
      <c r="E14" s="288"/>
      <c r="F14" s="288"/>
      <c r="G14" s="288"/>
      <c r="H14" s="289"/>
      <c r="I14" s="33"/>
    </row>
    <row r="15" spans="2:9" ht="53.25" customHeight="1">
      <c r="B15" s="14" t="s">
        <v>7</v>
      </c>
      <c r="C15" s="32" t="s">
        <v>27</v>
      </c>
      <c r="D15" s="220" t="s">
        <v>339</v>
      </c>
      <c r="E15" s="193">
        <v>2021</v>
      </c>
      <c r="F15" s="301">
        <v>598.53</v>
      </c>
      <c r="G15" s="271" t="s">
        <v>29</v>
      </c>
      <c r="H15" s="271" t="s">
        <v>276</v>
      </c>
      <c r="I15" s="181" t="s">
        <v>212</v>
      </c>
    </row>
    <row r="16" spans="2:9" ht="57" customHeight="1">
      <c r="B16" s="14" t="s">
        <v>11</v>
      </c>
      <c r="C16" s="32" t="s">
        <v>28</v>
      </c>
      <c r="D16" s="220" t="s">
        <v>339</v>
      </c>
      <c r="E16" s="193">
        <v>2021</v>
      </c>
      <c r="F16" s="301"/>
      <c r="G16" s="273"/>
      <c r="H16" s="272"/>
      <c r="I16" s="181" t="s">
        <v>212</v>
      </c>
    </row>
    <row r="17" spans="2:9" ht="55.5" customHeight="1">
      <c r="B17" s="14" t="s">
        <v>15</v>
      </c>
      <c r="C17" s="32" t="s">
        <v>33</v>
      </c>
      <c r="D17" s="193" t="s">
        <v>299</v>
      </c>
      <c r="E17" s="14" t="s">
        <v>34</v>
      </c>
      <c r="F17" s="52">
        <v>503.93</v>
      </c>
      <c r="G17" s="211" t="s">
        <v>305</v>
      </c>
      <c r="H17" s="272"/>
      <c r="I17" s="181" t="s">
        <v>212</v>
      </c>
    </row>
    <row r="18" spans="2:9" ht="36" customHeight="1">
      <c r="B18" s="14" t="s">
        <v>17</v>
      </c>
      <c r="C18" s="32" t="s">
        <v>36</v>
      </c>
      <c r="D18" s="193" t="s">
        <v>299</v>
      </c>
      <c r="E18" s="14" t="s">
        <v>37</v>
      </c>
      <c r="F18" s="52">
        <v>690.15</v>
      </c>
      <c r="G18" s="139"/>
      <c r="H18" s="272"/>
      <c r="I18" s="181" t="s">
        <v>212</v>
      </c>
    </row>
    <row r="19" spans="2:9" ht="38.25" customHeight="1">
      <c r="B19" s="14" t="s">
        <v>19</v>
      </c>
      <c r="C19" s="5" t="s">
        <v>38</v>
      </c>
      <c r="D19" s="193" t="s">
        <v>299</v>
      </c>
      <c r="E19" s="14" t="s">
        <v>39</v>
      </c>
      <c r="F19" s="52">
        <v>905.18</v>
      </c>
      <c r="G19" s="139"/>
      <c r="H19" s="272"/>
      <c r="I19" s="181" t="s">
        <v>212</v>
      </c>
    </row>
    <row r="20" spans="2:9" ht="22.5" customHeight="1">
      <c r="B20" s="106" t="s">
        <v>40</v>
      </c>
      <c r="C20" s="107" t="s">
        <v>238</v>
      </c>
      <c r="D20" s="106" t="s">
        <v>279</v>
      </c>
      <c r="E20" s="140" t="s">
        <v>39</v>
      </c>
      <c r="F20" s="108">
        <v>5300</v>
      </c>
      <c r="G20" s="141"/>
      <c r="H20" s="226"/>
      <c r="I20" s="181" t="s">
        <v>212</v>
      </c>
    </row>
    <row r="21" spans="2:9" ht="15.75">
      <c r="B21" s="133"/>
      <c r="C21" s="137" t="s">
        <v>14</v>
      </c>
      <c r="D21" s="7"/>
      <c r="E21" s="7"/>
      <c r="F21" s="11">
        <f>F15+F17+F18+F19+F20</f>
        <v>7997.79</v>
      </c>
      <c r="G21" s="7"/>
      <c r="H21" s="134"/>
      <c r="I21" s="33"/>
    </row>
    <row r="22" spans="2:9" ht="36.75" customHeight="1">
      <c r="B22" s="295" t="s">
        <v>121</v>
      </c>
      <c r="C22" s="296"/>
      <c r="D22" s="296"/>
      <c r="E22" s="296"/>
      <c r="F22" s="296"/>
      <c r="G22" s="296"/>
      <c r="H22" s="296"/>
      <c r="I22" s="299"/>
    </row>
    <row r="23" spans="2:9" ht="21" customHeight="1">
      <c r="B23" s="136"/>
      <c r="C23" s="262" t="s">
        <v>178</v>
      </c>
      <c r="D23" s="283"/>
      <c r="E23" s="283"/>
      <c r="F23" s="283"/>
      <c r="G23" s="283"/>
      <c r="H23" s="283"/>
      <c r="I23" s="284"/>
    </row>
    <row r="24" spans="2:9" ht="57.75" customHeight="1">
      <c r="B24" s="14" t="s">
        <v>7</v>
      </c>
      <c r="C24" s="32" t="s">
        <v>300</v>
      </c>
      <c r="D24" s="14" t="s">
        <v>59</v>
      </c>
      <c r="E24" s="14" t="s">
        <v>37</v>
      </c>
      <c r="F24" s="14">
        <v>298.57799999999997</v>
      </c>
      <c r="G24" s="123" t="s">
        <v>281</v>
      </c>
      <c r="H24" s="142"/>
      <c r="I24" s="181" t="s">
        <v>212</v>
      </c>
    </row>
    <row r="25" spans="2:9" ht="19.5" customHeight="1">
      <c r="B25" s="7"/>
      <c r="C25" s="137" t="s">
        <v>14</v>
      </c>
      <c r="D25" s="7"/>
      <c r="E25" s="7"/>
      <c r="F25" s="11">
        <f>F24</f>
        <v>298.57799999999997</v>
      </c>
      <c r="G25" s="7"/>
      <c r="H25" s="134"/>
      <c r="I25" s="33"/>
    </row>
    <row r="26" spans="2:9" ht="15.75">
      <c r="B26" s="7"/>
      <c r="C26" s="287" t="s">
        <v>63</v>
      </c>
      <c r="D26" s="338"/>
      <c r="E26" s="338"/>
      <c r="F26" s="338"/>
      <c r="G26" s="338"/>
      <c r="H26" s="338"/>
      <c r="I26" s="339"/>
    </row>
    <row r="27" spans="2:9" ht="82.5" customHeight="1">
      <c r="B27" s="14" t="s">
        <v>7</v>
      </c>
      <c r="C27" s="32" t="s">
        <v>268</v>
      </c>
      <c r="D27" s="14" t="s">
        <v>59</v>
      </c>
      <c r="E27" s="14" t="s">
        <v>126</v>
      </c>
      <c r="F27" s="52">
        <v>1179.6500000000001</v>
      </c>
      <c r="G27" s="123" t="s">
        <v>269</v>
      </c>
      <c r="H27" s="265" t="s">
        <v>203</v>
      </c>
      <c r="I27" s="181" t="s">
        <v>212</v>
      </c>
    </row>
    <row r="28" spans="2:9" ht="63.75" customHeight="1">
      <c r="B28" s="14" t="s">
        <v>11</v>
      </c>
      <c r="C28" s="32" t="s">
        <v>272</v>
      </c>
      <c r="D28" s="14" t="s">
        <v>59</v>
      </c>
      <c r="E28" s="14" t="s">
        <v>58</v>
      </c>
      <c r="F28" s="52">
        <v>1304.009</v>
      </c>
      <c r="G28" s="123" t="s">
        <v>273</v>
      </c>
      <c r="H28" s="266"/>
      <c r="I28" s="181" t="s">
        <v>212</v>
      </c>
    </row>
    <row r="29" spans="2:9" ht="15.75">
      <c r="B29" s="133"/>
      <c r="C29" s="137" t="s">
        <v>14</v>
      </c>
      <c r="D29" s="133"/>
      <c r="E29" s="133"/>
      <c r="F29" s="11">
        <f>F27+F28</f>
        <v>2483.6590000000001</v>
      </c>
      <c r="G29" s="133"/>
      <c r="H29" s="136"/>
      <c r="I29" s="33"/>
    </row>
    <row r="30" spans="2:9" ht="23.25" customHeight="1">
      <c r="B30" s="143"/>
      <c r="C30" s="262" t="s">
        <v>120</v>
      </c>
      <c r="D30" s="283"/>
      <c r="E30" s="283"/>
      <c r="F30" s="283"/>
      <c r="G30" s="283"/>
      <c r="H30" s="283"/>
      <c r="I30" s="284"/>
    </row>
    <row r="31" spans="2:9" ht="42" customHeight="1">
      <c r="B31" s="126" t="s">
        <v>7</v>
      </c>
      <c r="C31" s="213" t="s">
        <v>313</v>
      </c>
      <c r="D31" s="224" t="s">
        <v>315</v>
      </c>
      <c r="E31" s="215" t="s">
        <v>314</v>
      </c>
      <c r="F31" s="52">
        <v>27.594000000000001</v>
      </c>
      <c r="G31" s="214" t="s">
        <v>316</v>
      </c>
      <c r="H31" s="144"/>
      <c r="I31" s="181" t="s">
        <v>212</v>
      </c>
    </row>
    <row r="32" spans="2:9" ht="22.5" customHeight="1">
      <c r="B32" s="136"/>
      <c r="C32" s="146" t="s">
        <v>14</v>
      </c>
      <c r="D32" s="143"/>
      <c r="E32" s="147"/>
      <c r="F32" s="148">
        <f>F31</f>
        <v>27.594000000000001</v>
      </c>
      <c r="G32" s="147"/>
      <c r="H32" s="136"/>
      <c r="I32" s="33"/>
    </row>
    <row r="33" spans="2:9" ht="31.5" customHeight="1">
      <c r="B33" s="143"/>
      <c r="C33" s="276" t="s">
        <v>192</v>
      </c>
      <c r="D33" s="277"/>
      <c r="E33" s="277"/>
      <c r="F33" s="277"/>
      <c r="G33" s="277"/>
      <c r="H33" s="277"/>
      <c r="I33" s="278"/>
    </row>
    <row r="34" spans="2:9" ht="81.75" customHeight="1">
      <c r="B34" s="14" t="s">
        <v>7</v>
      </c>
      <c r="C34" s="125" t="s">
        <v>64</v>
      </c>
      <c r="D34" s="219" t="s">
        <v>340</v>
      </c>
      <c r="E34" s="128" t="s">
        <v>66</v>
      </c>
      <c r="F34" s="50">
        <v>2596.1480000000001</v>
      </c>
      <c r="G34" s="192" t="s">
        <v>235</v>
      </c>
      <c r="H34" s="124"/>
      <c r="I34" s="181" t="s">
        <v>212</v>
      </c>
    </row>
    <row r="35" spans="2:9" ht="78.75" customHeight="1">
      <c r="B35" s="14" t="s">
        <v>11</v>
      </c>
      <c r="C35" s="5" t="s">
        <v>75</v>
      </c>
      <c r="D35" s="215" t="s">
        <v>317</v>
      </c>
      <c r="E35" s="14" t="s">
        <v>67</v>
      </c>
      <c r="F35" s="52">
        <v>500</v>
      </c>
      <c r="G35" s="191" t="s">
        <v>277</v>
      </c>
      <c r="H35" s="134"/>
      <c r="I35" s="150"/>
    </row>
    <row r="36" spans="2:9" ht="66" customHeight="1">
      <c r="B36" s="14" t="s">
        <v>13</v>
      </c>
      <c r="C36" s="5" t="s">
        <v>325</v>
      </c>
      <c r="D36" s="220" t="s">
        <v>341</v>
      </c>
      <c r="E36" s="14" t="s">
        <v>274</v>
      </c>
      <c r="F36" s="52" t="s">
        <v>26</v>
      </c>
      <c r="G36" s="212" t="s">
        <v>326</v>
      </c>
      <c r="H36" s="151"/>
      <c r="I36" s="181" t="s">
        <v>212</v>
      </c>
    </row>
    <row r="37" spans="2:9" ht="49.5" customHeight="1">
      <c r="B37" s="14" t="s">
        <v>15</v>
      </c>
      <c r="C37" s="5" t="s">
        <v>327</v>
      </c>
      <c r="D37" s="220" t="s">
        <v>342</v>
      </c>
      <c r="E37" s="14" t="s">
        <v>274</v>
      </c>
      <c r="F37" s="52" t="s">
        <v>26</v>
      </c>
      <c r="G37" s="212" t="s">
        <v>326</v>
      </c>
      <c r="H37" s="151"/>
      <c r="I37" s="181" t="s">
        <v>212</v>
      </c>
    </row>
    <row r="38" spans="2:9" ht="35.25" customHeight="1">
      <c r="B38" s="14" t="s">
        <v>17</v>
      </c>
      <c r="C38" s="5" t="s">
        <v>328</v>
      </c>
      <c r="D38" s="220" t="s">
        <v>342</v>
      </c>
      <c r="E38" s="14" t="s">
        <v>274</v>
      </c>
      <c r="F38" s="52" t="s">
        <v>26</v>
      </c>
      <c r="G38" s="212" t="s">
        <v>326</v>
      </c>
      <c r="H38" s="151"/>
      <c r="I38" s="181" t="s">
        <v>212</v>
      </c>
    </row>
    <row r="39" spans="2:9" ht="35.25" customHeight="1">
      <c r="B39" s="14" t="s">
        <v>19</v>
      </c>
      <c r="C39" s="5" t="s">
        <v>329</v>
      </c>
      <c r="D39" s="220" t="s">
        <v>342</v>
      </c>
      <c r="E39" s="14" t="s">
        <v>274</v>
      </c>
      <c r="F39" s="52" t="s">
        <v>26</v>
      </c>
      <c r="G39" s="212" t="s">
        <v>326</v>
      </c>
      <c r="H39" s="151"/>
      <c r="I39" s="181" t="s">
        <v>212</v>
      </c>
    </row>
    <row r="40" spans="2:9" ht="35.25" customHeight="1">
      <c r="B40" s="14" t="s">
        <v>40</v>
      </c>
      <c r="C40" s="5" t="s">
        <v>330</v>
      </c>
      <c r="D40" s="220" t="s">
        <v>342</v>
      </c>
      <c r="E40" s="14" t="s">
        <v>274</v>
      </c>
      <c r="F40" s="52" t="s">
        <v>26</v>
      </c>
      <c r="G40" s="212" t="s">
        <v>326</v>
      </c>
      <c r="H40" s="151"/>
      <c r="I40" s="181" t="s">
        <v>212</v>
      </c>
    </row>
    <row r="41" spans="2:9" ht="54" customHeight="1">
      <c r="B41" s="14" t="s">
        <v>42</v>
      </c>
      <c r="C41" s="5" t="s">
        <v>331</v>
      </c>
      <c r="D41" s="220" t="s">
        <v>342</v>
      </c>
      <c r="E41" s="14" t="s">
        <v>274</v>
      </c>
      <c r="F41" s="52" t="s">
        <v>26</v>
      </c>
      <c r="G41" s="212" t="s">
        <v>326</v>
      </c>
      <c r="H41" s="151"/>
      <c r="I41" s="181" t="s">
        <v>212</v>
      </c>
    </row>
    <row r="42" spans="2:9" ht="72" customHeight="1">
      <c r="B42" s="14" t="s">
        <v>45</v>
      </c>
      <c r="C42" s="5" t="s">
        <v>335</v>
      </c>
      <c r="D42" s="220" t="s">
        <v>343</v>
      </c>
      <c r="E42" s="14" t="s">
        <v>274</v>
      </c>
      <c r="F42" s="52" t="s">
        <v>26</v>
      </c>
      <c r="G42" s="212" t="s">
        <v>326</v>
      </c>
      <c r="H42" s="151"/>
      <c r="I42" s="181" t="s">
        <v>212</v>
      </c>
    </row>
    <row r="43" spans="2:9" ht="60.75" customHeight="1">
      <c r="B43" s="14" t="s">
        <v>48</v>
      </c>
      <c r="C43" s="5" t="s">
        <v>336</v>
      </c>
      <c r="D43" s="215" t="s">
        <v>337</v>
      </c>
      <c r="E43" s="14" t="s">
        <v>274</v>
      </c>
      <c r="F43" s="52" t="s">
        <v>26</v>
      </c>
      <c r="G43" s="212" t="s">
        <v>326</v>
      </c>
      <c r="H43" s="151"/>
      <c r="I43" s="181" t="s">
        <v>212</v>
      </c>
    </row>
    <row r="44" spans="2:9" ht="15.75">
      <c r="B44" s="7"/>
      <c r="C44" s="167" t="s">
        <v>14</v>
      </c>
      <c r="D44" s="7"/>
      <c r="E44" s="7"/>
      <c r="F44" s="11">
        <f>F34+F35</f>
        <v>3096.1480000000001</v>
      </c>
      <c r="G44" s="7"/>
      <c r="H44" s="151"/>
      <c r="I44" s="150"/>
    </row>
    <row r="45" spans="2:9" ht="15.75">
      <c r="B45" s="152"/>
      <c r="C45" s="346" t="s">
        <v>187</v>
      </c>
      <c r="D45" s="348"/>
      <c r="E45" s="348"/>
      <c r="F45" s="348"/>
      <c r="G45" s="348"/>
      <c r="H45" s="348"/>
      <c r="I45" s="349"/>
    </row>
    <row r="46" spans="2:9" ht="83.25" customHeight="1">
      <c r="B46" s="14" t="s">
        <v>7</v>
      </c>
      <c r="C46" s="3" t="s">
        <v>85</v>
      </c>
      <c r="D46" s="14" t="s">
        <v>353</v>
      </c>
      <c r="E46" s="14" t="s">
        <v>275</v>
      </c>
      <c r="F46" s="7" t="s">
        <v>86</v>
      </c>
      <c r="G46" s="211" t="s">
        <v>332</v>
      </c>
      <c r="H46" s="350"/>
      <c r="I46" s="181" t="s">
        <v>212</v>
      </c>
    </row>
    <row r="47" spans="2:9" ht="47.25">
      <c r="B47" s="14" t="s">
        <v>11</v>
      </c>
      <c r="C47" s="3" t="s">
        <v>88</v>
      </c>
      <c r="D47" s="14" t="s">
        <v>354</v>
      </c>
      <c r="E47" s="14" t="s">
        <v>222</v>
      </c>
      <c r="F47" s="7" t="s">
        <v>86</v>
      </c>
      <c r="G47" s="135" t="s">
        <v>90</v>
      </c>
      <c r="H47" s="333"/>
      <c r="I47" s="181" t="s">
        <v>212</v>
      </c>
    </row>
    <row r="48" spans="2:9" ht="15.75">
      <c r="B48" s="7"/>
      <c r="C48" s="137" t="s">
        <v>14</v>
      </c>
      <c r="D48" s="133"/>
      <c r="E48" s="133"/>
      <c r="F48" s="11">
        <v>0</v>
      </c>
      <c r="G48" s="133"/>
      <c r="H48" s="136"/>
      <c r="I48" s="33"/>
    </row>
    <row r="49" spans="2:9" ht="15.75">
      <c r="B49" s="152"/>
      <c r="C49" s="287" t="s">
        <v>197</v>
      </c>
      <c r="D49" s="351"/>
      <c r="E49" s="351"/>
      <c r="F49" s="351"/>
      <c r="G49" s="351"/>
      <c r="H49" s="351"/>
      <c r="I49" s="352"/>
    </row>
    <row r="50" spans="2:9" ht="87.75" customHeight="1">
      <c r="B50" s="126" t="s">
        <v>7</v>
      </c>
      <c r="C50" s="3" t="s">
        <v>117</v>
      </c>
      <c r="D50" s="220" t="s">
        <v>344</v>
      </c>
      <c r="E50" s="14" t="s">
        <v>8</v>
      </c>
      <c r="F50" s="14" t="s">
        <v>26</v>
      </c>
      <c r="G50" s="147"/>
      <c r="H50" s="136" t="s">
        <v>240</v>
      </c>
      <c r="I50" s="181" t="s">
        <v>212</v>
      </c>
    </row>
    <row r="51" spans="2:9" ht="15.75">
      <c r="B51" s="134"/>
      <c r="C51" s="137" t="s">
        <v>14</v>
      </c>
      <c r="D51" s="136"/>
      <c r="E51" s="7"/>
      <c r="F51" s="153">
        <v>0</v>
      </c>
      <c r="G51" s="147"/>
      <c r="H51" s="136"/>
      <c r="I51" s="33"/>
    </row>
    <row r="52" spans="2:9" ht="21" customHeight="1">
      <c r="B52" s="149"/>
      <c r="C52" s="262" t="s">
        <v>278</v>
      </c>
      <c r="D52" s="263"/>
      <c r="E52" s="263"/>
      <c r="F52" s="263"/>
      <c r="G52" s="263"/>
      <c r="H52" s="263"/>
      <c r="I52" s="264"/>
    </row>
    <row r="53" spans="2:9" ht="107.25" customHeight="1">
      <c r="B53" s="127" t="s">
        <v>7</v>
      </c>
      <c r="C53" s="130" t="s">
        <v>302</v>
      </c>
      <c r="D53" s="199" t="s">
        <v>93</v>
      </c>
      <c r="E53" s="14" t="s">
        <v>94</v>
      </c>
      <c r="F53" s="52">
        <v>1150.5999999999999</v>
      </c>
      <c r="G53" s="172" t="s">
        <v>301</v>
      </c>
      <c r="H53" s="171"/>
      <c r="I53" s="181" t="s">
        <v>212</v>
      </c>
    </row>
    <row r="54" spans="2:9" ht="55.5" customHeight="1">
      <c r="B54" s="14" t="s">
        <v>11</v>
      </c>
      <c r="C54" s="32" t="s">
        <v>95</v>
      </c>
      <c r="D54" s="199" t="s">
        <v>68</v>
      </c>
      <c r="E54" s="14">
        <v>2021</v>
      </c>
      <c r="F54" s="14" t="s">
        <v>96</v>
      </c>
      <c r="G54" s="5" t="s">
        <v>97</v>
      </c>
      <c r="H54" s="138"/>
      <c r="I54" s="181" t="s">
        <v>215</v>
      </c>
    </row>
    <row r="55" spans="2:9" ht="48" customHeight="1">
      <c r="B55" s="14" t="s">
        <v>13</v>
      </c>
      <c r="C55" s="5" t="s">
        <v>98</v>
      </c>
      <c r="D55" s="199" t="s">
        <v>99</v>
      </c>
      <c r="E55" s="14" t="s">
        <v>100</v>
      </c>
      <c r="F55" s="28">
        <v>60</v>
      </c>
      <c r="G55" s="139" t="s">
        <v>101</v>
      </c>
      <c r="H55" s="138"/>
      <c r="I55" s="181" t="s">
        <v>215</v>
      </c>
    </row>
    <row r="56" spans="2:9" ht="15.75">
      <c r="B56" s="133"/>
      <c r="C56" s="137" t="s">
        <v>14</v>
      </c>
      <c r="D56" s="133"/>
      <c r="E56" s="133"/>
      <c r="F56" s="11">
        <v>1213.5640000000001</v>
      </c>
      <c r="G56" s="133"/>
      <c r="H56" s="138"/>
      <c r="I56" s="138"/>
    </row>
    <row r="57" spans="2:9" ht="21" customHeight="1">
      <c r="B57" s="154"/>
      <c r="C57" s="262" t="s">
        <v>201</v>
      </c>
      <c r="D57" s="335"/>
      <c r="E57" s="335"/>
      <c r="F57" s="335"/>
      <c r="G57" s="335"/>
      <c r="H57" s="335"/>
      <c r="I57" s="336"/>
    </row>
    <row r="58" spans="2:9" ht="31.5">
      <c r="B58" s="14" t="s">
        <v>7</v>
      </c>
      <c r="C58" s="32" t="s">
        <v>107</v>
      </c>
      <c r="D58" s="134" t="s">
        <v>108</v>
      </c>
      <c r="E58" s="14" t="s">
        <v>109</v>
      </c>
      <c r="F58" s="52">
        <v>150</v>
      </c>
      <c r="G58" s="5" t="s">
        <v>110</v>
      </c>
      <c r="H58" s="337" t="s">
        <v>246</v>
      </c>
      <c r="I58" s="181" t="s">
        <v>212</v>
      </c>
    </row>
    <row r="59" spans="2:9" ht="47.25">
      <c r="B59" s="14" t="s">
        <v>11</v>
      </c>
      <c r="C59" s="32" t="s">
        <v>111</v>
      </c>
      <c r="D59" s="220" t="s">
        <v>99</v>
      </c>
      <c r="E59" s="14">
        <v>2022</v>
      </c>
      <c r="F59" s="52">
        <v>150</v>
      </c>
      <c r="G59" s="139" t="s">
        <v>112</v>
      </c>
      <c r="H59" s="337"/>
      <c r="I59" s="181" t="s">
        <v>215</v>
      </c>
    </row>
    <row r="60" spans="2:9" ht="47.25">
      <c r="B60" s="14" t="s">
        <v>13</v>
      </c>
      <c r="C60" s="32" t="s">
        <v>333</v>
      </c>
      <c r="D60" s="14" t="s">
        <v>345</v>
      </c>
      <c r="E60" s="14" t="s">
        <v>274</v>
      </c>
      <c r="F60" s="52" t="s">
        <v>26</v>
      </c>
      <c r="G60" s="5" t="s">
        <v>326</v>
      </c>
      <c r="H60" s="217"/>
      <c r="I60" s="181" t="s">
        <v>212</v>
      </c>
    </row>
    <row r="61" spans="2:9" ht="47.25">
      <c r="B61" s="14" t="s">
        <v>15</v>
      </c>
      <c r="C61" s="32" t="s">
        <v>334</v>
      </c>
      <c r="D61" s="14" t="s">
        <v>345</v>
      </c>
      <c r="E61" s="14" t="s">
        <v>274</v>
      </c>
      <c r="F61" s="52" t="s">
        <v>26</v>
      </c>
      <c r="G61" s="5" t="s">
        <v>326</v>
      </c>
      <c r="H61" s="217"/>
      <c r="I61" s="181" t="s">
        <v>212</v>
      </c>
    </row>
    <row r="62" spans="2:9" ht="47.25">
      <c r="B62" s="14" t="s">
        <v>17</v>
      </c>
      <c r="C62" s="32" t="s">
        <v>358</v>
      </c>
      <c r="D62" s="14" t="s">
        <v>345</v>
      </c>
      <c r="E62" s="14" t="s">
        <v>274</v>
      </c>
      <c r="F62" s="52" t="s">
        <v>26</v>
      </c>
      <c r="G62" s="5" t="s">
        <v>326</v>
      </c>
      <c r="H62" s="217"/>
      <c r="I62" s="181" t="s">
        <v>212</v>
      </c>
    </row>
    <row r="63" spans="2:9" ht="69" customHeight="1">
      <c r="B63" s="178" t="s">
        <v>19</v>
      </c>
      <c r="C63" s="107" t="s">
        <v>241</v>
      </c>
      <c r="D63" s="175" t="s">
        <v>242</v>
      </c>
      <c r="E63" s="106" t="s">
        <v>135</v>
      </c>
      <c r="F63" s="108" t="s">
        <v>243</v>
      </c>
      <c r="G63" s="107" t="s">
        <v>244</v>
      </c>
      <c r="H63" s="115" t="s">
        <v>245</v>
      </c>
      <c r="I63" s="181" t="s">
        <v>212</v>
      </c>
    </row>
    <row r="64" spans="2:9" ht="15.75">
      <c r="B64" s="7"/>
      <c r="C64" s="137" t="s">
        <v>14</v>
      </c>
      <c r="D64" s="133"/>
      <c r="E64" s="133"/>
      <c r="F64" s="11">
        <v>550</v>
      </c>
      <c r="G64" s="133"/>
      <c r="H64" s="138"/>
      <c r="I64" s="138"/>
    </row>
    <row r="65" spans="2:9" ht="31.5" customHeight="1">
      <c r="B65" s="295" t="s">
        <v>119</v>
      </c>
      <c r="C65" s="296"/>
      <c r="D65" s="296"/>
      <c r="E65" s="296"/>
      <c r="F65" s="296"/>
      <c r="G65" s="296"/>
      <c r="H65" s="296"/>
      <c r="I65" s="299"/>
    </row>
    <row r="66" spans="2:9" ht="18.75" customHeight="1">
      <c r="B66" s="157"/>
      <c r="C66" s="276" t="s">
        <v>185</v>
      </c>
      <c r="D66" s="319"/>
      <c r="E66" s="319"/>
      <c r="F66" s="319"/>
      <c r="G66" s="319"/>
      <c r="H66" s="319"/>
      <c r="I66" s="320"/>
    </row>
    <row r="67" spans="2:9" ht="81" customHeight="1">
      <c r="B67" s="14" t="s">
        <v>7</v>
      </c>
      <c r="C67" s="32" t="s">
        <v>310</v>
      </c>
      <c r="D67" s="215" t="s">
        <v>311</v>
      </c>
      <c r="E67" s="14" t="s">
        <v>309</v>
      </c>
      <c r="F67" s="14" t="s">
        <v>9</v>
      </c>
      <c r="G67" s="5" t="s">
        <v>312</v>
      </c>
      <c r="H67" s="158"/>
      <c r="I67" s="181" t="s">
        <v>212</v>
      </c>
    </row>
    <row r="68" spans="2:9" ht="78.75">
      <c r="B68" s="14" t="s">
        <v>11</v>
      </c>
      <c r="C68" s="133" t="s">
        <v>266</v>
      </c>
      <c r="D68" s="220" t="s">
        <v>355</v>
      </c>
      <c r="E68" s="14" t="s">
        <v>8</v>
      </c>
      <c r="F68" s="14" t="s">
        <v>9</v>
      </c>
      <c r="G68" s="5"/>
      <c r="H68" s="158"/>
      <c r="I68" s="138"/>
    </row>
    <row r="69" spans="2:9" ht="15.75">
      <c r="B69" s="7"/>
      <c r="C69" s="137" t="s">
        <v>14</v>
      </c>
      <c r="D69" s="133"/>
      <c r="E69" s="133"/>
      <c r="F69" s="153">
        <v>0</v>
      </c>
      <c r="G69" s="133"/>
      <c r="H69" s="158"/>
      <c r="I69" s="138"/>
    </row>
    <row r="70" spans="2:9" ht="15.75">
      <c r="B70" s="154"/>
      <c r="C70" s="341" t="s">
        <v>128</v>
      </c>
      <c r="D70" s="348"/>
      <c r="E70" s="348"/>
      <c r="F70" s="348"/>
      <c r="G70" s="348"/>
      <c r="H70" s="348"/>
      <c r="I70" s="349"/>
    </row>
    <row r="71" spans="2:9" ht="47.25" customHeight="1">
      <c r="B71" s="14" t="s">
        <v>7</v>
      </c>
      <c r="C71" s="5" t="s">
        <v>131</v>
      </c>
      <c r="D71" s="14" t="s">
        <v>346</v>
      </c>
      <c r="E71" s="14">
        <v>2020</v>
      </c>
      <c r="F71" s="28">
        <v>264.2</v>
      </c>
      <c r="G71" s="131" t="s">
        <v>193</v>
      </c>
      <c r="H71" s="138"/>
      <c r="I71" s="138"/>
    </row>
    <row r="72" spans="2:9" ht="66" customHeight="1">
      <c r="B72" s="178" t="s">
        <v>11</v>
      </c>
      <c r="C72" s="183" t="s">
        <v>282</v>
      </c>
      <c r="D72" s="178" t="s">
        <v>356</v>
      </c>
      <c r="E72" s="178" t="s">
        <v>161</v>
      </c>
      <c r="F72" s="179">
        <v>10</v>
      </c>
      <c r="G72" s="204" t="s">
        <v>284</v>
      </c>
      <c r="H72" s="180" t="s">
        <v>285</v>
      </c>
      <c r="I72" s="181" t="s">
        <v>212</v>
      </c>
    </row>
    <row r="73" spans="2:9" ht="15.75">
      <c r="B73" s="7"/>
      <c r="C73" s="160" t="s">
        <v>14</v>
      </c>
      <c r="D73" s="7"/>
      <c r="E73" s="7"/>
      <c r="F73" s="153">
        <f>F71+F72</f>
        <v>274.2</v>
      </c>
      <c r="G73" s="159"/>
      <c r="H73" s="138"/>
      <c r="I73" s="138"/>
    </row>
    <row r="74" spans="2:9" ht="15.75">
      <c r="B74" s="64"/>
      <c r="C74" s="287" t="s">
        <v>182</v>
      </c>
      <c r="D74" s="288"/>
      <c r="E74" s="288"/>
      <c r="F74" s="288"/>
      <c r="G74" s="288"/>
      <c r="H74" s="288"/>
      <c r="I74" s="289"/>
    </row>
    <row r="75" spans="2:9" ht="23.25" customHeight="1">
      <c r="B75" s="65"/>
      <c r="C75" s="322" t="s">
        <v>280</v>
      </c>
      <c r="D75" s="319"/>
      <c r="E75" s="319"/>
      <c r="F75" s="319"/>
      <c r="G75" s="319"/>
      <c r="H75" s="319"/>
      <c r="I75" s="320"/>
    </row>
    <row r="76" spans="2:9" ht="118.5" customHeight="1">
      <c r="B76" s="178" t="s">
        <v>7</v>
      </c>
      <c r="C76" s="107" t="s">
        <v>267</v>
      </c>
      <c r="D76" s="175" t="s">
        <v>242</v>
      </c>
      <c r="E76" s="106" t="s">
        <v>247</v>
      </c>
      <c r="F76" s="106" t="s">
        <v>248</v>
      </c>
      <c r="G76" s="174" t="s">
        <v>249</v>
      </c>
      <c r="H76" s="261" t="s">
        <v>290</v>
      </c>
      <c r="I76" s="181" t="s">
        <v>212</v>
      </c>
    </row>
    <row r="77" spans="2:9" ht="90.75" customHeight="1">
      <c r="B77" s="178" t="s">
        <v>11</v>
      </c>
      <c r="C77" s="183" t="s">
        <v>287</v>
      </c>
      <c r="D77" s="180" t="s">
        <v>349</v>
      </c>
      <c r="E77" s="178" t="s">
        <v>161</v>
      </c>
      <c r="F77" s="178" t="s">
        <v>9</v>
      </c>
      <c r="G77" s="202" t="s">
        <v>289</v>
      </c>
      <c r="H77" s="261"/>
      <c r="I77" s="181" t="s">
        <v>215</v>
      </c>
    </row>
    <row r="78" spans="2:9" ht="92.25" customHeight="1">
      <c r="B78" s="14" t="s">
        <v>13</v>
      </c>
      <c r="C78" s="5" t="s">
        <v>307</v>
      </c>
      <c r="D78" s="215" t="s">
        <v>308</v>
      </c>
      <c r="E78" s="14" t="s">
        <v>67</v>
      </c>
      <c r="F78" s="14" t="s">
        <v>9</v>
      </c>
      <c r="G78" s="172" t="s">
        <v>136</v>
      </c>
      <c r="H78" s="261"/>
      <c r="I78" s="181" t="s">
        <v>215</v>
      </c>
    </row>
    <row r="79" spans="2:9" ht="15.75">
      <c r="B79" s="7"/>
      <c r="C79" s="160" t="s">
        <v>14</v>
      </c>
      <c r="D79" s="7"/>
      <c r="E79" s="7"/>
      <c r="F79" s="11">
        <v>100</v>
      </c>
      <c r="G79" s="159"/>
      <c r="H79" s="135"/>
      <c r="I79" s="33"/>
    </row>
    <row r="80" spans="2:9">
      <c r="B80" s="145"/>
      <c r="C80" s="343" t="s">
        <v>195</v>
      </c>
      <c r="D80" s="344"/>
      <c r="E80" s="344"/>
      <c r="F80" s="344"/>
      <c r="G80" s="344"/>
      <c r="H80" s="344"/>
      <c r="I80" s="345"/>
    </row>
    <row r="81" spans="2:9" ht="76.5" customHeight="1">
      <c r="B81" s="14" t="s">
        <v>7</v>
      </c>
      <c r="C81" s="5" t="s">
        <v>124</v>
      </c>
      <c r="D81" s="220" t="s">
        <v>357</v>
      </c>
      <c r="E81" s="14" t="s">
        <v>126</v>
      </c>
      <c r="F81" s="52">
        <v>12000</v>
      </c>
      <c r="G81" s="195" t="s">
        <v>127</v>
      </c>
      <c r="H81" s="325" t="s">
        <v>202</v>
      </c>
      <c r="I81" s="181" t="s">
        <v>212</v>
      </c>
    </row>
    <row r="82" spans="2:9" ht="47.25">
      <c r="B82" s="14" t="s">
        <v>11</v>
      </c>
      <c r="C82" s="203" t="s">
        <v>137</v>
      </c>
      <c r="D82" s="220" t="s">
        <v>138</v>
      </c>
      <c r="E82" s="14" t="s">
        <v>135</v>
      </c>
      <c r="F82" s="52">
        <v>583.79999999999995</v>
      </c>
      <c r="G82" s="200" t="s">
        <v>139</v>
      </c>
      <c r="H82" s="326"/>
      <c r="I82" s="181" t="s">
        <v>212</v>
      </c>
    </row>
    <row r="83" spans="2:9" ht="78" customHeight="1">
      <c r="B83" s="128" t="s">
        <v>13</v>
      </c>
      <c r="C83" s="198" t="s">
        <v>140</v>
      </c>
      <c r="D83" s="196" t="s">
        <v>141</v>
      </c>
      <c r="E83" s="128" t="s">
        <v>135</v>
      </c>
      <c r="F83" s="50">
        <v>200</v>
      </c>
      <c r="G83" s="197" t="s">
        <v>142</v>
      </c>
      <c r="H83" s="326"/>
      <c r="I83" s="181" t="s">
        <v>212</v>
      </c>
    </row>
    <row r="84" spans="2:9" ht="60">
      <c r="B84" s="14" t="s">
        <v>15</v>
      </c>
      <c r="C84" s="5" t="s">
        <v>143</v>
      </c>
      <c r="D84" s="199" t="s">
        <v>141</v>
      </c>
      <c r="E84" s="14" t="s">
        <v>104</v>
      </c>
      <c r="F84" s="52">
        <v>200</v>
      </c>
      <c r="G84" s="200" t="s">
        <v>142</v>
      </c>
      <c r="H84" s="326"/>
      <c r="I84" s="181" t="s">
        <v>212</v>
      </c>
    </row>
    <row r="85" spans="2:9" ht="60">
      <c r="B85" s="14" t="s">
        <v>17</v>
      </c>
      <c r="C85" s="203" t="s">
        <v>144</v>
      </c>
      <c r="D85" s="199" t="s">
        <v>145</v>
      </c>
      <c r="E85" s="14" t="s">
        <v>66</v>
      </c>
      <c r="F85" s="52">
        <v>200</v>
      </c>
      <c r="G85" s="200" t="s">
        <v>142</v>
      </c>
      <c r="H85" s="326"/>
      <c r="I85" s="181" t="s">
        <v>212</v>
      </c>
    </row>
    <row r="86" spans="2:9" ht="64.5" customHeight="1">
      <c r="B86" s="14">
        <v>6</v>
      </c>
      <c r="C86" s="203" t="s">
        <v>153</v>
      </c>
      <c r="D86" s="215" t="s">
        <v>318</v>
      </c>
      <c r="E86" s="14" t="s">
        <v>34</v>
      </c>
      <c r="F86" s="52">
        <v>149</v>
      </c>
      <c r="G86" s="200" t="s">
        <v>155</v>
      </c>
      <c r="H86" s="326"/>
      <c r="I86" s="181" t="s">
        <v>212</v>
      </c>
    </row>
    <row r="87" spans="2:9" ht="66.75" customHeight="1">
      <c r="B87" s="14">
        <v>7</v>
      </c>
      <c r="C87" s="203" t="s">
        <v>156</v>
      </c>
      <c r="D87" s="7" t="s">
        <v>319</v>
      </c>
      <c r="E87" s="14" t="s">
        <v>34</v>
      </c>
      <c r="F87" s="52">
        <v>499.9</v>
      </c>
      <c r="G87" s="200" t="s">
        <v>158</v>
      </c>
      <c r="H87" s="326"/>
      <c r="I87" s="181" t="s">
        <v>212</v>
      </c>
    </row>
    <row r="88" spans="2:9" ht="47.25">
      <c r="B88" s="14">
        <v>8</v>
      </c>
      <c r="C88" s="203" t="s">
        <v>159</v>
      </c>
      <c r="D88" s="14" t="s">
        <v>322</v>
      </c>
      <c r="E88" s="14" t="s">
        <v>161</v>
      </c>
      <c r="F88" s="52">
        <v>100</v>
      </c>
      <c r="G88" s="200" t="s">
        <v>162</v>
      </c>
      <c r="H88" s="326"/>
      <c r="I88" s="181" t="s">
        <v>212</v>
      </c>
    </row>
    <row r="89" spans="2:9" ht="66.75" customHeight="1">
      <c r="B89" s="14">
        <v>9</v>
      </c>
      <c r="C89" s="203" t="s">
        <v>163</v>
      </c>
      <c r="D89" s="7" t="s">
        <v>164</v>
      </c>
      <c r="E89" s="14" t="s">
        <v>104</v>
      </c>
      <c r="F89" s="52">
        <v>1000</v>
      </c>
      <c r="G89" s="200" t="s">
        <v>165</v>
      </c>
      <c r="H89" s="326"/>
      <c r="I89" s="181" t="s">
        <v>215</v>
      </c>
    </row>
    <row r="90" spans="2:9" ht="72" customHeight="1">
      <c r="B90" s="94">
        <v>10</v>
      </c>
      <c r="C90" s="201" t="s">
        <v>320</v>
      </c>
      <c r="D90" s="173" t="s">
        <v>347</v>
      </c>
      <c r="E90" s="94" t="s">
        <v>126</v>
      </c>
      <c r="F90" s="95">
        <v>200</v>
      </c>
      <c r="G90" s="207" t="s">
        <v>234</v>
      </c>
      <c r="H90" s="326"/>
      <c r="I90" s="181" t="s">
        <v>212</v>
      </c>
    </row>
    <row r="91" spans="2:9" ht="156" customHeight="1">
      <c r="B91" s="190" t="s">
        <v>298</v>
      </c>
      <c r="C91" s="183" t="s">
        <v>292</v>
      </c>
      <c r="D91" s="178" t="s">
        <v>293</v>
      </c>
      <c r="E91" s="178" t="s">
        <v>161</v>
      </c>
      <c r="F91" s="188">
        <v>7200</v>
      </c>
      <c r="G91" s="204" t="s">
        <v>303</v>
      </c>
      <c r="H91" s="280"/>
      <c r="I91" s="181" t="s">
        <v>212</v>
      </c>
    </row>
    <row r="92" spans="2:9" ht="41.25" customHeight="1">
      <c r="B92" s="190" t="s">
        <v>52</v>
      </c>
      <c r="C92" s="183" t="s">
        <v>350</v>
      </c>
      <c r="D92" s="178" t="s">
        <v>351</v>
      </c>
      <c r="E92" s="178" t="s">
        <v>104</v>
      </c>
      <c r="F92" s="188" t="s">
        <v>26</v>
      </c>
      <c r="G92" s="204"/>
      <c r="H92" s="228"/>
      <c r="I92" s="181" t="s">
        <v>212</v>
      </c>
    </row>
    <row r="93" spans="2:9" ht="15.75">
      <c r="B93" s="7"/>
      <c r="C93" s="160" t="s">
        <v>14</v>
      </c>
      <c r="D93" s="7"/>
      <c r="E93" s="7"/>
      <c r="F93" s="11">
        <f>F81+F82+F83+F84+F85+F86+F87+F88+F89+F90+F91</f>
        <v>22332.699999999997</v>
      </c>
      <c r="G93" s="159"/>
      <c r="H93" s="162"/>
      <c r="I93" s="33"/>
    </row>
    <row r="94" spans="2:9" ht="15.75">
      <c r="B94" s="163"/>
      <c r="C94" s="346" t="s">
        <v>171</v>
      </c>
      <c r="D94" s="342"/>
      <c r="E94" s="342"/>
      <c r="F94" s="342"/>
      <c r="G94" s="342"/>
      <c r="H94" s="342"/>
      <c r="I94" s="347"/>
    </row>
    <row r="95" spans="2:9" ht="45">
      <c r="B95" s="14" t="s">
        <v>7</v>
      </c>
      <c r="C95" s="3" t="s">
        <v>324</v>
      </c>
      <c r="D95" s="215" t="s">
        <v>323</v>
      </c>
      <c r="E95" s="7" t="s">
        <v>8</v>
      </c>
      <c r="F95" s="7" t="s">
        <v>9</v>
      </c>
      <c r="G95" s="205" t="s">
        <v>10</v>
      </c>
      <c r="H95" s="33"/>
      <c r="I95" s="181" t="s">
        <v>212</v>
      </c>
    </row>
    <row r="96" spans="2:9" ht="64.5" customHeight="1">
      <c r="B96" s="128" t="s">
        <v>11</v>
      </c>
      <c r="C96" s="69" t="s">
        <v>166</v>
      </c>
      <c r="D96" s="216" t="s">
        <v>321</v>
      </c>
      <c r="E96" s="128" t="s">
        <v>94</v>
      </c>
      <c r="F96" s="50">
        <v>1.345</v>
      </c>
      <c r="G96" s="206" t="s">
        <v>168</v>
      </c>
      <c r="H96" s="145"/>
      <c r="I96" s="33"/>
    </row>
    <row r="97" spans="2:9" ht="15.75">
      <c r="B97" s="164"/>
      <c r="C97" s="160" t="s">
        <v>14</v>
      </c>
      <c r="D97" s="7"/>
      <c r="E97" s="7"/>
      <c r="F97" s="11">
        <f>F96</f>
        <v>1.345</v>
      </c>
      <c r="G97" s="159"/>
      <c r="H97" s="33"/>
      <c r="I97" s="33"/>
    </row>
    <row r="98" spans="2:9" ht="17.25" customHeight="1">
      <c r="B98" s="161"/>
      <c r="C98" s="262" t="s">
        <v>189</v>
      </c>
      <c r="D98" s="263"/>
      <c r="E98" s="263"/>
      <c r="F98" s="263"/>
      <c r="G98" s="263"/>
      <c r="H98" s="263"/>
      <c r="I98" s="264"/>
    </row>
    <row r="99" spans="2:9" ht="72" customHeight="1">
      <c r="B99" s="181" t="s">
        <v>7</v>
      </c>
      <c r="C99" s="114" t="s">
        <v>252</v>
      </c>
      <c r="D99" s="175" t="s">
        <v>242</v>
      </c>
      <c r="E99" s="106" t="s">
        <v>34</v>
      </c>
      <c r="F99" s="108">
        <v>15</v>
      </c>
      <c r="G99" s="175" t="s">
        <v>253</v>
      </c>
      <c r="H99" s="165"/>
      <c r="I99" s="181" t="s">
        <v>212</v>
      </c>
    </row>
    <row r="100" spans="2:9" ht="93" customHeight="1">
      <c r="B100" s="208" t="s">
        <v>11</v>
      </c>
      <c r="C100" s="183" t="s">
        <v>296</v>
      </c>
      <c r="D100" s="180" t="s">
        <v>348</v>
      </c>
      <c r="E100" s="178" t="s">
        <v>161</v>
      </c>
      <c r="F100" s="178" t="s">
        <v>9</v>
      </c>
      <c r="G100" s="106"/>
      <c r="H100" s="165"/>
      <c r="I100" s="181" t="s">
        <v>212</v>
      </c>
    </row>
    <row r="101" spans="2:9" ht="15.75">
      <c r="B101" s="65"/>
      <c r="C101" s="167" t="s">
        <v>14</v>
      </c>
      <c r="D101" s="7"/>
      <c r="E101" s="7"/>
      <c r="F101" s="153">
        <f>F99</f>
        <v>15</v>
      </c>
      <c r="G101" s="166"/>
      <c r="H101" s="166"/>
      <c r="I101" s="166"/>
    </row>
    <row r="102" spans="2:9" ht="15.75">
      <c r="B102" s="145"/>
      <c r="C102" s="341" t="s">
        <v>174</v>
      </c>
      <c r="D102" s="342"/>
      <c r="E102" s="342"/>
      <c r="F102" s="342"/>
      <c r="G102" s="342"/>
      <c r="H102" s="288"/>
      <c r="I102" s="289"/>
    </row>
    <row r="103" spans="2:9" ht="45">
      <c r="B103" s="119" t="s">
        <v>7</v>
      </c>
      <c r="C103" s="174" t="s">
        <v>254</v>
      </c>
      <c r="D103" s="175" t="s">
        <v>242</v>
      </c>
      <c r="E103" s="175">
        <v>2021</v>
      </c>
      <c r="F103" s="175" t="s">
        <v>255</v>
      </c>
      <c r="G103" s="176" t="s">
        <v>256</v>
      </c>
      <c r="H103" s="304" t="s">
        <v>176</v>
      </c>
      <c r="I103" s="181" t="s">
        <v>212</v>
      </c>
    </row>
    <row r="104" spans="2:9" ht="45">
      <c r="B104" s="119" t="s">
        <v>11</v>
      </c>
      <c r="C104" s="174" t="s">
        <v>257</v>
      </c>
      <c r="D104" s="175" t="s">
        <v>242</v>
      </c>
      <c r="E104" s="175">
        <v>2021</v>
      </c>
      <c r="F104" s="175" t="s">
        <v>255</v>
      </c>
      <c r="G104" s="176" t="s">
        <v>258</v>
      </c>
      <c r="H104" s="305"/>
      <c r="I104" s="181" t="s">
        <v>212</v>
      </c>
    </row>
    <row r="105" spans="2:9" ht="90">
      <c r="B105" s="119" t="s">
        <v>13</v>
      </c>
      <c r="C105" s="174" t="s">
        <v>259</v>
      </c>
      <c r="D105" s="175" t="s">
        <v>260</v>
      </c>
      <c r="E105" s="175">
        <v>2021</v>
      </c>
      <c r="F105" s="175" t="s">
        <v>261</v>
      </c>
      <c r="G105" s="176" t="s">
        <v>262</v>
      </c>
      <c r="H105" s="305"/>
      <c r="I105" s="181" t="s">
        <v>212</v>
      </c>
    </row>
    <row r="106" spans="2:9" ht="96" customHeight="1">
      <c r="B106" s="119" t="s">
        <v>15</v>
      </c>
      <c r="C106" s="174" t="s">
        <v>263</v>
      </c>
      <c r="D106" s="175" t="s">
        <v>260</v>
      </c>
      <c r="E106" s="175">
        <v>2022</v>
      </c>
      <c r="F106" s="175" t="s">
        <v>264</v>
      </c>
      <c r="G106" s="176" t="s">
        <v>265</v>
      </c>
      <c r="H106" s="306"/>
      <c r="I106" s="181" t="s">
        <v>212</v>
      </c>
    </row>
    <row r="107" spans="2:9" ht="16.5">
      <c r="B107" s="155"/>
      <c r="C107" s="137" t="s">
        <v>14</v>
      </c>
      <c r="D107" s="16"/>
      <c r="E107" s="169"/>
      <c r="F107" s="153">
        <v>10</v>
      </c>
      <c r="G107" s="159"/>
      <c r="H107" s="170"/>
      <c r="I107" s="168"/>
    </row>
    <row r="108" spans="2:9" ht="16.5">
      <c r="B108" s="155"/>
      <c r="C108" s="155" t="s">
        <v>175</v>
      </c>
      <c r="D108" s="16"/>
      <c r="E108" s="169"/>
      <c r="F108" s="156">
        <f>F13+F21+F25+F29+F32+F44+F48+F51+F56+F64+F69+F73+F79+F93+F101+F107</f>
        <v>38399.233</v>
      </c>
      <c r="G108" s="159"/>
      <c r="H108" s="168"/>
      <c r="I108" s="168"/>
    </row>
  </sheetData>
  <mergeCells count="37">
    <mergeCell ref="B2:I2"/>
    <mergeCell ref="C98:I98"/>
    <mergeCell ref="C102:I102"/>
    <mergeCell ref="H103:H106"/>
    <mergeCell ref="C74:I74"/>
    <mergeCell ref="C75:I75"/>
    <mergeCell ref="H76:H78"/>
    <mergeCell ref="C80:I80"/>
    <mergeCell ref="C94:I94"/>
    <mergeCell ref="H81:H91"/>
    <mergeCell ref="C70:I70"/>
    <mergeCell ref="C33:I33"/>
    <mergeCell ref="C45:I45"/>
    <mergeCell ref="H46:H47"/>
    <mergeCell ref="C49:I49"/>
    <mergeCell ref="C52:I52"/>
    <mergeCell ref="C57:I57"/>
    <mergeCell ref="H58:H59"/>
    <mergeCell ref="B65:I65"/>
    <mergeCell ref="C66:I66"/>
    <mergeCell ref="C26:I26"/>
    <mergeCell ref="H27:H28"/>
    <mergeCell ref="C30:I30"/>
    <mergeCell ref="C23:I23"/>
    <mergeCell ref="B7:I7"/>
    <mergeCell ref="B8:I8"/>
    <mergeCell ref="B9:I9"/>
    <mergeCell ref="E10:E12"/>
    <mergeCell ref="F10:F12"/>
    <mergeCell ref="H10:H12"/>
    <mergeCell ref="D11:D12"/>
    <mergeCell ref="G11:G12"/>
    <mergeCell ref="C14:H14"/>
    <mergeCell ref="F15:F16"/>
    <mergeCell ref="G15:G16"/>
    <mergeCell ref="H15:H19"/>
    <mergeCell ref="B22:I22"/>
  </mergeCells>
  <pageMargins left="0.27559055118110237" right="0.16" top="0.17" bottom="0.16" header="0.18" footer="0.16"/>
  <pageSetup paperSize="9" scale="5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3"/>
  <sheetViews>
    <sheetView tabSelected="1" topLeftCell="C100" zoomScale="90" zoomScaleNormal="90" workbookViewId="0">
      <selection activeCell="C104" sqref="C104:G104"/>
    </sheetView>
  </sheetViews>
  <sheetFormatPr defaultRowHeight="15"/>
  <cols>
    <col min="1" max="1" width="6.5703125" customWidth="1"/>
    <col min="2" max="2" width="5.7109375" customWidth="1"/>
    <col min="3" max="3" width="75.140625" customWidth="1"/>
    <col min="4" max="4" width="36.7109375" customWidth="1"/>
    <col min="5" max="5" width="16.7109375" customWidth="1"/>
    <col min="6" max="6" width="25" customWidth="1"/>
    <col min="7" max="7" width="62.85546875" customWidth="1"/>
  </cols>
  <sheetData>
    <row r="2" spans="1:7" ht="22.5">
      <c r="A2" s="229"/>
      <c r="B2" s="340" t="s">
        <v>306</v>
      </c>
      <c r="C2" s="340"/>
      <c r="D2" s="340"/>
      <c r="E2" s="340"/>
      <c r="F2" s="340"/>
      <c r="G2" s="340"/>
    </row>
    <row r="3" spans="1:7" ht="15.75" customHeight="1">
      <c r="A3" s="229"/>
      <c r="B3" s="230"/>
      <c r="C3" s="230"/>
      <c r="D3" s="230"/>
      <c r="E3" s="230"/>
      <c r="F3" s="230"/>
      <c r="G3" s="230"/>
    </row>
    <row r="4" spans="1:7">
      <c r="A4" s="229"/>
      <c r="B4" s="229"/>
      <c r="C4" s="229"/>
      <c r="D4" s="229"/>
      <c r="E4" s="229"/>
      <c r="F4" s="229"/>
      <c r="G4" s="229"/>
    </row>
    <row r="5" spans="1:7" ht="57" customHeight="1">
      <c r="A5" s="229"/>
      <c r="B5" s="15" t="s">
        <v>0</v>
      </c>
      <c r="C5" s="15" t="s">
        <v>61</v>
      </c>
      <c r="D5" s="15" t="s">
        <v>366</v>
      </c>
      <c r="E5" s="15" t="s">
        <v>365</v>
      </c>
      <c r="F5" s="15" t="s">
        <v>364</v>
      </c>
      <c r="G5" s="15" t="s">
        <v>4</v>
      </c>
    </row>
    <row r="6" spans="1:7" ht="16.5">
      <c r="A6" s="229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</row>
    <row r="7" spans="1:7" ht="34.5" customHeight="1">
      <c r="A7" s="229"/>
      <c r="B7" s="367" t="s">
        <v>5</v>
      </c>
      <c r="C7" s="368"/>
      <c r="D7" s="368"/>
      <c r="E7" s="368"/>
      <c r="F7" s="368"/>
      <c r="G7" s="368"/>
    </row>
    <row r="8" spans="1:7" ht="23.25" customHeight="1">
      <c r="A8" s="229"/>
      <c r="B8" s="358" t="s">
        <v>382</v>
      </c>
      <c r="C8" s="359"/>
      <c r="D8" s="359"/>
      <c r="E8" s="359"/>
      <c r="F8" s="359"/>
      <c r="G8" s="360"/>
    </row>
    <row r="9" spans="1:7" ht="21.75" customHeight="1">
      <c r="A9" s="229"/>
      <c r="B9" s="353" t="s">
        <v>113</v>
      </c>
      <c r="C9" s="353"/>
      <c r="D9" s="353"/>
      <c r="E9" s="353"/>
      <c r="F9" s="353"/>
      <c r="G9" s="353"/>
    </row>
    <row r="10" spans="1:7" ht="61.5" customHeight="1">
      <c r="A10" s="229"/>
      <c r="B10" s="221" t="s">
        <v>7</v>
      </c>
      <c r="C10" s="254" t="s">
        <v>21</v>
      </c>
      <c r="D10" s="220" t="s">
        <v>338</v>
      </c>
      <c r="E10" s="301" t="s">
        <v>274</v>
      </c>
      <c r="F10" s="301" t="s">
        <v>26</v>
      </c>
      <c r="G10" s="218" t="s">
        <v>12</v>
      </c>
    </row>
    <row r="11" spans="1:7" ht="37.5" customHeight="1">
      <c r="A11" s="229"/>
      <c r="B11" s="221" t="s">
        <v>11</v>
      </c>
      <c r="C11" s="254" t="s">
        <v>18</v>
      </c>
      <c r="D11" s="301" t="s">
        <v>368</v>
      </c>
      <c r="E11" s="301"/>
      <c r="F11" s="301"/>
      <c r="G11" s="261" t="s">
        <v>10</v>
      </c>
    </row>
    <row r="12" spans="1:7" ht="15.75">
      <c r="A12" s="229"/>
      <c r="B12" s="221" t="s">
        <v>13</v>
      </c>
      <c r="C12" s="254" t="s">
        <v>20</v>
      </c>
      <c r="D12" s="302"/>
      <c r="E12" s="301"/>
      <c r="F12" s="301"/>
      <c r="G12" s="261"/>
    </row>
    <row r="13" spans="1:7" ht="15.75">
      <c r="A13" s="229"/>
      <c r="B13" s="130"/>
      <c r="C13" s="34" t="s">
        <v>14</v>
      </c>
      <c r="D13" s="8"/>
      <c r="E13" s="8"/>
      <c r="F13" s="232">
        <v>0</v>
      </c>
      <c r="G13" s="8"/>
    </row>
    <row r="14" spans="1:7" ht="15.75">
      <c r="A14" s="229"/>
      <c r="B14" s="171"/>
      <c r="C14" s="365" t="s">
        <v>91</v>
      </c>
      <c r="D14" s="365"/>
      <c r="E14" s="365"/>
      <c r="F14" s="365"/>
      <c r="G14" s="365"/>
    </row>
    <row r="15" spans="1:7" ht="33" customHeight="1">
      <c r="A15" s="229"/>
      <c r="B15" s="14" t="s">
        <v>7</v>
      </c>
      <c r="C15" s="32" t="s">
        <v>27</v>
      </c>
      <c r="D15" s="220" t="s">
        <v>339</v>
      </c>
      <c r="E15" s="220">
        <v>2021</v>
      </c>
      <c r="F15" s="301">
        <v>598.53</v>
      </c>
      <c r="G15" s="366" t="s">
        <v>381</v>
      </c>
    </row>
    <row r="16" spans="1:7" ht="51.75" customHeight="1">
      <c r="A16" s="229"/>
      <c r="B16" s="14" t="s">
        <v>11</v>
      </c>
      <c r="C16" s="32" t="s">
        <v>28</v>
      </c>
      <c r="D16" s="220" t="s">
        <v>339</v>
      </c>
      <c r="E16" s="220">
        <v>2021</v>
      </c>
      <c r="F16" s="301"/>
      <c r="G16" s="366"/>
    </row>
    <row r="17" spans="1:7" ht="51.75" customHeight="1">
      <c r="A17" s="229"/>
      <c r="B17" s="14" t="s">
        <v>15</v>
      </c>
      <c r="C17" s="32" t="s">
        <v>33</v>
      </c>
      <c r="D17" s="256" t="s">
        <v>369</v>
      </c>
      <c r="E17" s="14" t="s">
        <v>34</v>
      </c>
      <c r="F17" s="52">
        <v>503.93</v>
      </c>
      <c r="G17" s="172" t="s">
        <v>305</v>
      </c>
    </row>
    <row r="18" spans="1:7" ht="35.25" customHeight="1">
      <c r="A18" s="229"/>
      <c r="B18" s="14" t="s">
        <v>17</v>
      </c>
      <c r="C18" s="32" t="s">
        <v>36</v>
      </c>
      <c r="D18" s="220" t="s">
        <v>299</v>
      </c>
      <c r="E18" s="14" t="s">
        <v>37</v>
      </c>
      <c r="F18" s="52">
        <v>690.15</v>
      </c>
      <c r="G18" s="3"/>
    </row>
    <row r="19" spans="1:7" ht="50.25" customHeight="1">
      <c r="A19" s="229"/>
      <c r="B19" s="14" t="s">
        <v>19</v>
      </c>
      <c r="C19" s="5" t="s">
        <v>38</v>
      </c>
      <c r="D19" s="256" t="s">
        <v>369</v>
      </c>
      <c r="E19" s="14" t="s">
        <v>39</v>
      </c>
      <c r="F19" s="52">
        <v>905.18</v>
      </c>
      <c r="G19" s="3"/>
    </row>
    <row r="20" spans="1:7" ht="18" customHeight="1">
      <c r="A20" s="229"/>
      <c r="B20" s="106" t="s">
        <v>40</v>
      </c>
      <c r="C20" s="107" t="s">
        <v>238</v>
      </c>
      <c r="D20" s="106" t="s">
        <v>279</v>
      </c>
      <c r="E20" s="106" t="s">
        <v>39</v>
      </c>
      <c r="F20" s="108">
        <v>5300</v>
      </c>
      <c r="G20" s="117"/>
    </row>
    <row r="21" spans="1:7" ht="36.75" customHeight="1">
      <c r="A21" s="229"/>
      <c r="B21" s="106" t="s">
        <v>42</v>
      </c>
      <c r="C21" s="107" t="s">
        <v>377</v>
      </c>
      <c r="D21" s="256" t="s">
        <v>337</v>
      </c>
      <c r="E21" s="14">
        <v>2021</v>
      </c>
      <c r="F21" s="52" t="s">
        <v>26</v>
      </c>
      <c r="G21" s="257" t="s">
        <v>326</v>
      </c>
    </row>
    <row r="22" spans="1:7" ht="17.25" customHeight="1">
      <c r="A22" s="229"/>
      <c r="B22" s="130"/>
      <c r="C22" s="34" t="s">
        <v>14</v>
      </c>
      <c r="D22" s="8"/>
      <c r="E22" s="8"/>
      <c r="F22" s="232">
        <f>F15+F17+F18+F19+F20</f>
        <v>7997.79</v>
      </c>
      <c r="G22" s="8"/>
    </row>
    <row r="23" spans="1:7" ht="34.5" customHeight="1">
      <c r="A23" s="229"/>
      <c r="B23" s="358" t="s">
        <v>370</v>
      </c>
      <c r="C23" s="359"/>
      <c r="D23" s="359"/>
      <c r="E23" s="359"/>
      <c r="F23" s="359"/>
      <c r="G23" s="360"/>
    </row>
    <row r="24" spans="1:7" ht="17.25" customHeight="1">
      <c r="A24" s="229"/>
      <c r="B24" s="171"/>
      <c r="C24" s="355" t="s">
        <v>185</v>
      </c>
      <c r="D24" s="356"/>
      <c r="E24" s="356"/>
      <c r="F24" s="356"/>
      <c r="G24" s="356"/>
    </row>
    <row r="25" spans="1:7" ht="63" customHeight="1">
      <c r="A25" s="229"/>
      <c r="B25" s="14" t="s">
        <v>7</v>
      </c>
      <c r="C25" s="32" t="s">
        <v>310</v>
      </c>
      <c r="D25" s="256" t="s">
        <v>371</v>
      </c>
      <c r="E25" s="14" t="s">
        <v>309</v>
      </c>
      <c r="F25" s="14" t="s">
        <v>9</v>
      </c>
      <c r="G25" s="3" t="s">
        <v>312</v>
      </c>
    </row>
    <row r="26" spans="1:7" ht="81.75" customHeight="1">
      <c r="A26" s="229"/>
      <c r="B26" s="14" t="s">
        <v>11</v>
      </c>
      <c r="C26" s="32" t="s">
        <v>266</v>
      </c>
      <c r="D26" s="256" t="s">
        <v>372</v>
      </c>
      <c r="E26" s="14" t="s">
        <v>8</v>
      </c>
      <c r="F26" s="14" t="s">
        <v>9</v>
      </c>
      <c r="G26" s="3"/>
    </row>
    <row r="27" spans="1:7" ht="17.25" customHeight="1">
      <c r="A27" s="229"/>
      <c r="B27" s="8"/>
      <c r="C27" s="34" t="s">
        <v>14</v>
      </c>
      <c r="D27" s="130"/>
      <c r="E27" s="130"/>
      <c r="F27" s="66">
        <v>0</v>
      </c>
      <c r="G27" s="130"/>
    </row>
    <row r="28" spans="1:7" ht="17.25" customHeight="1">
      <c r="A28" s="229"/>
      <c r="B28" s="242"/>
      <c r="C28" s="365" t="s">
        <v>128</v>
      </c>
      <c r="D28" s="354"/>
      <c r="E28" s="354"/>
      <c r="F28" s="354"/>
      <c r="G28" s="354"/>
    </row>
    <row r="29" spans="1:7" ht="43.5" customHeight="1">
      <c r="A29" s="229"/>
      <c r="B29" s="14" t="s">
        <v>7</v>
      </c>
      <c r="C29" s="5" t="s">
        <v>131</v>
      </c>
      <c r="D29" s="14" t="s">
        <v>346</v>
      </c>
      <c r="E29" s="14">
        <v>2020</v>
      </c>
      <c r="F29" s="28">
        <v>264.2</v>
      </c>
      <c r="G29" s="131" t="s">
        <v>363</v>
      </c>
    </row>
    <row r="30" spans="1:7" ht="34.5" customHeight="1">
      <c r="A30" s="229"/>
      <c r="B30" s="178" t="s">
        <v>11</v>
      </c>
      <c r="C30" s="183" t="s">
        <v>282</v>
      </c>
      <c r="D30" s="178" t="s">
        <v>356</v>
      </c>
      <c r="E30" s="178" t="s">
        <v>161</v>
      </c>
      <c r="F30" s="179">
        <v>10</v>
      </c>
      <c r="G30" s="244" t="s">
        <v>284</v>
      </c>
    </row>
    <row r="31" spans="1:7" ht="17.25" customHeight="1">
      <c r="A31" s="229"/>
      <c r="B31" s="8"/>
      <c r="C31" s="10" t="s">
        <v>14</v>
      </c>
      <c r="D31" s="8"/>
      <c r="E31" s="8"/>
      <c r="F31" s="66">
        <f>F29+F30</f>
        <v>274.2</v>
      </c>
      <c r="G31" s="4"/>
    </row>
    <row r="32" spans="1:7" ht="17.25" customHeight="1">
      <c r="A32" s="229"/>
      <c r="B32" s="245"/>
      <c r="C32" s="300" t="s">
        <v>280</v>
      </c>
      <c r="D32" s="263"/>
      <c r="E32" s="263"/>
      <c r="F32" s="263"/>
      <c r="G32" s="264"/>
    </row>
    <row r="33" spans="1:7" ht="85.5" customHeight="1">
      <c r="A33" s="229"/>
      <c r="B33" s="178" t="s">
        <v>7</v>
      </c>
      <c r="C33" s="107" t="s">
        <v>378</v>
      </c>
      <c r="D33" s="175" t="s">
        <v>242</v>
      </c>
      <c r="E33" s="106" t="s">
        <v>247</v>
      </c>
      <c r="F33" s="106" t="s">
        <v>248</v>
      </c>
      <c r="G33" s="234" t="s">
        <v>249</v>
      </c>
    </row>
    <row r="34" spans="1:7" ht="108" customHeight="1">
      <c r="A34" s="229"/>
      <c r="B34" s="178" t="s">
        <v>11</v>
      </c>
      <c r="C34" s="183" t="s">
        <v>287</v>
      </c>
      <c r="D34" s="180" t="s">
        <v>373</v>
      </c>
      <c r="E34" s="178" t="s">
        <v>161</v>
      </c>
      <c r="F34" s="178" t="s">
        <v>9</v>
      </c>
      <c r="G34" s="246" t="s">
        <v>289</v>
      </c>
    </row>
    <row r="35" spans="1:7" ht="108" customHeight="1">
      <c r="A35" s="229"/>
      <c r="B35" s="178" t="s">
        <v>13</v>
      </c>
      <c r="C35" s="183" t="s">
        <v>387</v>
      </c>
      <c r="D35" s="180" t="s">
        <v>376</v>
      </c>
      <c r="E35" s="178" t="s">
        <v>104</v>
      </c>
      <c r="F35" s="178" t="s">
        <v>9</v>
      </c>
      <c r="G35" s="246" t="s">
        <v>388</v>
      </c>
    </row>
    <row r="36" spans="1:7" ht="92.25" customHeight="1">
      <c r="A36" s="229"/>
      <c r="B36" s="14" t="s">
        <v>15</v>
      </c>
      <c r="C36" s="5" t="s">
        <v>307</v>
      </c>
      <c r="D36" s="220" t="s">
        <v>308</v>
      </c>
      <c r="E36" s="14" t="s">
        <v>67</v>
      </c>
      <c r="F36" s="14" t="s">
        <v>9</v>
      </c>
      <c r="G36" s="172" t="s">
        <v>136</v>
      </c>
    </row>
    <row r="37" spans="1:7" ht="17.25" customHeight="1">
      <c r="A37" s="229"/>
      <c r="B37" s="8"/>
      <c r="C37" s="10" t="s">
        <v>14</v>
      </c>
      <c r="D37" s="8"/>
      <c r="E37" s="8"/>
      <c r="F37" s="232">
        <v>100</v>
      </c>
      <c r="G37" s="4"/>
    </row>
    <row r="38" spans="1:7" ht="17.25" customHeight="1">
      <c r="A38" s="229"/>
      <c r="B38" s="247"/>
      <c r="C38" s="365" t="s">
        <v>195</v>
      </c>
      <c r="D38" s="365"/>
      <c r="E38" s="365"/>
      <c r="F38" s="365"/>
      <c r="G38" s="365"/>
    </row>
    <row r="39" spans="1:7" ht="52.5" customHeight="1">
      <c r="A39" s="229"/>
      <c r="B39" s="14" t="s">
        <v>7</v>
      </c>
      <c r="C39" s="5" t="s">
        <v>124</v>
      </c>
      <c r="D39" s="220" t="s">
        <v>357</v>
      </c>
      <c r="E39" s="14" t="s">
        <v>126</v>
      </c>
      <c r="F39" s="52">
        <v>12000</v>
      </c>
      <c r="G39" s="172" t="s">
        <v>127</v>
      </c>
    </row>
    <row r="40" spans="1:7" ht="49.5" customHeight="1">
      <c r="A40" s="229"/>
      <c r="B40" s="14" t="s">
        <v>11</v>
      </c>
      <c r="C40" s="203" t="s">
        <v>137</v>
      </c>
      <c r="D40" s="220" t="s">
        <v>138</v>
      </c>
      <c r="E40" s="14" t="s">
        <v>135</v>
      </c>
      <c r="F40" s="52">
        <v>583.79999999999995</v>
      </c>
      <c r="G40" s="131" t="s">
        <v>139</v>
      </c>
    </row>
    <row r="41" spans="1:7" ht="52.5" customHeight="1">
      <c r="A41" s="229"/>
      <c r="B41" s="222" t="s">
        <v>13</v>
      </c>
      <c r="C41" s="5" t="s">
        <v>140</v>
      </c>
      <c r="D41" s="220" t="s">
        <v>141</v>
      </c>
      <c r="E41" s="14" t="s">
        <v>135</v>
      </c>
      <c r="F41" s="52">
        <v>200</v>
      </c>
      <c r="G41" s="131" t="s">
        <v>142</v>
      </c>
    </row>
    <row r="42" spans="1:7" ht="49.5" customHeight="1">
      <c r="A42" s="229"/>
      <c r="B42" s="14" t="s">
        <v>15</v>
      </c>
      <c r="C42" s="5" t="s">
        <v>143</v>
      </c>
      <c r="D42" s="220" t="s">
        <v>141</v>
      </c>
      <c r="E42" s="14" t="s">
        <v>104</v>
      </c>
      <c r="F42" s="52">
        <v>200</v>
      </c>
      <c r="G42" s="131" t="s">
        <v>142</v>
      </c>
    </row>
    <row r="43" spans="1:7" ht="52.5" customHeight="1">
      <c r="A43" s="229"/>
      <c r="B43" s="14" t="s">
        <v>17</v>
      </c>
      <c r="C43" s="203" t="s">
        <v>144</v>
      </c>
      <c r="D43" s="220" t="s">
        <v>145</v>
      </c>
      <c r="E43" s="14" t="s">
        <v>66</v>
      </c>
      <c r="F43" s="52">
        <v>200</v>
      </c>
      <c r="G43" s="131" t="s">
        <v>142</v>
      </c>
    </row>
    <row r="44" spans="1:7" ht="48.75" customHeight="1">
      <c r="A44" s="229"/>
      <c r="B44" s="14">
        <v>6</v>
      </c>
      <c r="C44" s="203" t="s">
        <v>153</v>
      </c>
      <c r="D44" s="220" t="s">
        <v>318</v>
      </c>
      <c r="E44" s="14" t="s">
        <v>34</v>
      </c>
      <c r="F44" s="52">
        <v>149</v>
      </c>
      <c r="G44" s="131" t="s">
        <v>155</v>
      </c>
    </row>
    <row r="45" spans="1:7" ht="46.5" customHeight="1">
      <c r="A45" s="229"/>
      <c r="B45" s="14">
        <v>7</v>
      </c>
      <c r="C45" s="203" t="s">
        <v>156</v>
      </c>
      <c r="D45" s="14" t="s">
        <v>319</v>
      </c>
      <c r="E45" s="14" t="s">
        <v>34</v>
      </c>
      <c r="F45" s="52">
        <v>499.9</v>
      </c>
      <c r="G45" s="131" t="s">
        <v>158</v>
      </c>
    </row>
    <row r="46" spans="1:7" ht="55.5" customHeight="1">
      <c r="A46" s="229"/>
      <c r="B46" s="14">
        <v>8</v>
      </c>
      <c r="C46" s="203" t="s">
        <v>159</v>
      </c>
      <c r="D46" s="14" t="s">
        <v>374</v>
      </c>
      <c r="E46" s="14" t="s">
        <v>161</v>
      </c>
      <c r="F46" s="52">
        <v>100</v>
      </c>
      <c r="G46" s="131" t="s">
        <v>162</v>
      </c>
    </row>
    <row r="47" spans="1:7" ht="51" customHeight="1">
      <c r="A47" s="229"/>
      <c r="B47" s="14">
        <v>9</v>
      </c>
      <c r="C47" s="203" t="s">
        <v>163</v>
      </c>
      <c r="D47" s="14" t="s">
        <v>164</v>
      </c>
      <c r="E47" s="14" t="s">
        <v>104</v>
      </c>
      <c r="F47" s="52">
        <v>1000</v>
      </c>
      <c r="G47" s="131" t="s">
        <v>165</v>
      </c>
    </row>
    <row r="48" spans="1:7" ht="65.25" customHeight="1">
      <c r="A48" s="229"/>
      <c r="B48" s="94">
        <v>10</v>
      </c>
      <c r="C48" s="201" t="s">
        <v>320</v>
      </c>
      <c r="D48" s="173" t="s">
        <v>347</v>
      </c>
      <c r="E48" s="94" t="s">
        <v>126</v>
      </c>
      <c r="F48" s="95">
        <v>200</v>
      </c>
      <c r="G48" s="255" t="s">
        <v>380</v>
      </c>
    </row>
    <row r="49" spans="1:7" ht="153.75" customHeight="1">
      <c r="A49" s="229"/>
      <c r="B49" s="190" t="s">
        <v>298</v>
      </c>
      <c r="C49" s="183" t="s">
        <v>292</v>
      </c>
      <c r="D49" s="178" t="s">
        <v>293</v>
      </c>
      <c r="E49" s="178" t="s">
        <v>161</v>
      </c>
      <c r="F49" s="188">
        <v>7200</v>
      </c>
      <c r="G49" s="244" t="s">
        <v>303</v>
      </c>
    </row>
    <row r="50" spans="1:7" ht="34.5" customHeight="1">
      <c r="A50" s="229"/>
      <c r="B50" s="190" t="s">
        <v>52</v>
      </c>
      <c r="C50" s="183" t="s">
        <v>350</v>
      </c>
      <c r="D50" s="178" t="s">
        <v>351</v>
      </c>
      <c r="E50" s="178" t="s">
        <v>104</v>
      </c>
      <c r="F50" s="188" t="s">
        <v>26</v>
      </c>
      <c r="G50" s="244"/>
    </row>
    <row r="51" spans="1:7" ht="17.25" customHeight="1">
      <c r="A51" s="229"/>
      <c r="B51" s="8"/>
      <c r="C51" s="10" t="s">
        <v>14</v>
      </c>
      <c r="D51" s="8"/>
      <c r="E51" s="8"/>
      <c r="F51" s="232">
        <f>F39+F40+F41+F42+F43+F44+F45+F46+F47+F48+F49</f>
        <v>22332.699999999997</v>
      </c>
      <c r="G51" s="4"/>
    </row>
    <row r="52" spans="1:7" ht="17.25" customHeight="1">
      <c r="A52" s="229"/>
      <c r="B52" s="248"/>
      <c r="C52" s="363" t="s">
        <v>171</v>
      </c>
      <c r="D52" s="364"/>
      <c r="E52" s="364"/>
      <c r="F52" s="364"/>
      <c r="G52" s="364"/>
    </row>
    <row r="53" spans="1:7" ht="48" customHeight="1">
      <c r="A53" s="229"/>
      <c r="B53" s="14" t="s">
        <v>7</v>
      </c>
      <c r="C53" s="5" t="s">
        <v>324</v>
      </c>
      <c r="D53" s="220" t="s">
        <v>323</v>
      </c>
      <c r="E53" s="14" t="s">
        <v>8</v>
      </c>
      <c r="F53" s="14" t="s">
        <v>9</v>
      </c>
      <c r="G53" s="249" t="s">
        <v>10</v>
      </c>
    </row>
    <row r="54" spans="1:7" ht="59.25" customHeight="1">
      <c r="A54" s="229"/>
      <c r="B54" s="222" t="s">
        <v>11</v>
      </c>
      <c r="C54" s="5" t="s">
        <v>166</v>
      </c>
      <c r="D54" s="220" t="s">
        <v>362</v>
      </c>
      <c r="E54" s="14" t="s">
        <v>94</v>
      </c>
      <c r="F54" s="52">
        <v>1.345</v>
      </c>
      <c r="G54" s="249" t="s">
        <v>168</v>
      </c>
    </row>
    <row r="55" spans="1:7" ht="17.25" customHeight="1">
      <c r="A55" s="229"/>
      <c r="B55" s="250"/>
      <c r="C55" s="10" t="s">
        <v>14</v>
      </c>
      <c r="D55" s="8"/>
      <c r="E55" s="8"/>
      <c r="F55" s="232">
        <f>F54</f>
        <v>1.345</v>
      </c>
      <c r="G55" s="4"/>
    </row>
    <row r="56" spans="1:7" ht="17.25" customHeight="1">
      <c r="A56" s="229"/>
      <c r="B56" s="251"/>
      <c r="C56" s="353" t="s">
        <v>189</v>
      </c>
      <c r="D56" s="365"/>
      <c r="E56" s="365"/>
      <c r="F56" s="365"/>
      <c r="G56" s="365"/>
    </row>
    <row r="57" spans="1:7" ht="64.5" customHeight="1">
      <c r="A57" s="229"/>
      <c r="B57" s="181" t="s">
        <v>7</v>
      </c>
      <c r="C57" s="114" t="s">
        <v>252</v>
      </c>
      <c r="D57" s="175" t="s">
        <v>242</v>
      </c>
      <c r="E57" s="106" t="s">
        <v>34</v>
      </c>
      <c r="F57" s="108">
        <v>15</v>
      </c>
      <c r="G57" s="243" t="s">
        <v>379</v>
      </c>
    </row>
    <row r="58" spans="1:7" ht="62.25" customHeight="1">
      <c r="A58" s="229"/>
      <c r="B58" s="208" t="s">
        <v>11</v>
      </c>
      <c r="C58" s="183" t="s">
        <v>296</v>
      </c>
      <c r="D58" s="180" t="s">
        <v>348</v>
      </c>
      <c r="E58" s="178" t="s">
        <v>161</v>
      </c>
      <c r="F58" s="178" t="s">
        <v>9</v>
      </c>
      <c r="G58" s="233"/>
    </row>
    <row r="59" spans="1:7" ht="17.25" customHeight="1">
      <c r="A59" s="229"/>
      <c r="B59" s="245"/>
      <c r="C59" s="240" t="s">
        <v>14</v>
      </c>
      <c r="D59" s="8"/>
      <c r="E59" s="8"/>
      <c r="F59" s="66">
        <f>F57</f>
        <v>15</v>
      </c>
      <c r="G59" s="252"/>
    </row>
    <row r="60" spans="1:7" ht="17.25" customHeight="1">
      <c r="A60" s="229"/>
      <c r="B60" s="247"/>
      <c r="C60" s="365" t="s">
        <v>174</v>
      </c>
      <c r="D60" s="365"/>
      <c r="E60" s="365"/>
      <c r="F60" s="365"/>
      <c r="G60" s="365"/>
    </row>
    <row r="61" spans="1:7" ht="43.5" customHeight="1">
      <c r="A61" s="229"/>
      <c r="B61" s="119" t="s">
        <v>7</v>
      </c>
      <c r="C61" s="107" t="s">
        <v>254</v>
      </c>
      <c r="D61" s="175" t="s">
        <v>242</v>
      </c>
      <c r="E61" s="106">
        <v>2021</v>
      </c>
      <c r="F61" s="175" t="s">
        <v>255</v>
      </c>
      <c r="G61" s="253" t="s">
        <v>256</v>
      </c>
    </row>
    <row r="62" spans="1:7" ht="33.75" customHeight="1">
      <c r="A62" s="229"/>
      <c r="B62" s="119" t="s">
        <v>11</v>
      </c>
      <c r="C62" s="107" t="s">
        <v>257</v>
      </c>
      <c r="D62" s="175" t="s">
        <v>242</v>
      </c>
      <c r="E62" s="106">
        <v>2021</v>
      </c>
      <c r="F62" s="175" t="s">
        <v>255</v>
      </c>
      <c r="G62" s="253" t="s">
        <v>258</v>
      </c>
    </row>
    <row r="63" spans="1:7" ht="63.75" customHeight="1">
      <c r="A63" s="229"/>
      <c r="B63" s="119" t="s">
        <v>13</v>
      </c>
      <c r="C63" s="107" t="s">
        <v>259</v>
      </c>
      <c r="D63" s="175" t="s">
        <v>361</v>
      </c>
      <c r="E63" s="106">
        <v>2021</v>
      </c>
      <c r="F63" s="175" t="s">
        <v>261</v>
      </c>
      <c r="G63" s="253" t="s">
        <v>262</v>
      </c>
    </row>
    <row r="64" spans="1:7" ht="81" customHeight="1">
      <c r="A64" s="229"/>
      <c r="B64" s="119" t="s">
        <v>15</v>
      </c>
      <c r="C64" s="107" t="s">
        <v>263</v>
      </c>
      <c r="D64" s="175" t="s">
        <v>361</v>
      </c>
      <c r="E64" s="106">
        <v>2022</v>
      </c>
      <c r="F64" s="175" t="s">
        <v>264</v>
      </c>
      <c r="G64" s="253" t="s">
        <v>265</v>
      </c>
    </row>
    <row r="65" spans="1:7" ht="17.25" customHeight="1">
      <c r="A65" s="229"/>
      <c r="B65" s="30"/>
      <c r="C65" s="34" t="s">
        <v>14</v>
      </c>
      <c r="D65" s="29"/>
      <c r="E65" s="62"/>
      <c r="F65" s="66">
        <v>10</v>
      </c>
      <c r="G65" s="4"/>
    </row>
    <row r="66" spans="1:7" ht="38.25" customHeight="1">
      <c r="A66" s="229"/>
      <c r="B66" s="358" t="s">
        <v>367</v>
      </c>
      <c r="C66" s="359"/>
      <c r="D66" s="359"/>
      <c r="E66" s="359"/>
      <c r="F66" s="359"/>
      <c r="G66" s="360"/>
    </row>
    <row r="67" spans="1:7" ht="19.5" customHeight="1">
      <c r="A67" s="229"/>
      <c r="B67" s="131"/>
      <c r="C67" s="262" t="s">
        <v>178</v>
      </c>
      <c r="D67" s="283"/>
      <c r="E67" s="283"/>
      <c r="F67" s="283"/>
      <c r="G67" s="284"/>
    </row>
    <row r="68" spans="1:7" ht="47.25" customHeight="1">
      <c r="A68" s="229"/>
      <c r="B68" s="14" t="s">
        <v>7</v>
      </c>
      <c r="C68" s="32" t="s">
        <v>300</v>
      </c>
      <c r="D68" s="14" t="s">
        <v>59</v>
      </c>
      <c r="E68" s="14" t="s">
        <v>37</v>
      </c>
      <c r="F68" s="14">
        <v>298.57799999999997</v>
      </c>
      <c r="G68" s="172" t="s">
        <v>281</v>
      </c>
    </row>
    <row r="69" spans="1:7" ht="15.75">
      <c r="A69" s="229"/>
      <c r="B69" s="8"/>
      <c r="C69" s="34" t="s">
        <v>14</v>
      </c>
      <c r="D69" s="8"/>
      <c r="E69" s="8"/>
      <c r="F69" s="232">
        <f>F68</f>
        <v>298.57799999999997</v>
      </c>
      <c r="G69" s="8"/>
    </row>
    <row r="70" spans="1:7" ht="15.75">
      <c r="A70" s="229"/>
      <c r="B70" s="8"/>
      <c r="C70" s="353" t="s">
        <v>63</v>
      </c>
      <c r="D70" s="353"/>
      <c r="E70" s="353"/>
      <c r="F70" s="353"/>
      <c r="G70" s="353"/>
    </row>
    <row r="71" spans="1:7" ht="60.75" customHeight="1">
      <c r="A71" s="229"/>
      <c r="B71" s="14" t="s">
        <v>7</v>
      </c>
      <c r="C71" s="32" t="s">
        <v>268</v>
      </c>
      <c r="D71" s="14" t="s">
        <v>59</v>
      </c>
      <c r="E71" s="14" t="s">
        <v>126</v>
      </c>
      <c r="F71" s="52">
        <v>1179.6500000000001</v>
      </c>
      <c r="G71" s="172" t="s">
        <v>269</v>
      </c>
    </row>
    <row r="72" spans="1:7" ht="48" customHeight="1">
      <c r="A72" s="229"/>
      <c r="B72" s="14" t="s">
        <v>11</v>
      </c>
      <c r="C72" s="32" t="s">
        <v>272</v>
      </c>
      <c r="D72" s="14" t="s">
        <v>59</v>
      </c>
      <c r="E72" s="14" t="s">
        <v>58</v>
      </c>
      <c r="F72" s="52">
        <v>1304.009</v>
      </c>
      <c r="G72" s="172" t="s">
        <v>273</v>
      </c>
    </row>
    <row r="73" spans="1:7" ht="15.75">
      <c r="A73" s="229"/>
      <c r="B73" s="130"/>
      <c r="C73" s="34" t="s">
        <v>14</v>
      </c>
      <c r="D73" s="130"/>
      <c r="E73" s="130"/>
      <c r="F73" s="232">
        <f>F71+F72</f>
        <v>2483.6590000000001</v>
      </c>
      <c r="G73" s="130"/>
    </row>
    <row r="74" spans="1:7" ht="18.75" customHeight="1">
      <c r="A74" s="229"/>
      <c r="B74" s="235"/>
      <c r="C74" s="262" t="s">
        <v>120</v>
      </c>
      <c r="D74" s="283"/>
      <c r="E74" s="283"/>
      <c r="F74" s="283"/>
      <c r="G74" s="284"/>
    </row>
    <row r="75" spans="1:7" ht="38.25" customHeight="1">
      <c r="A75" s="229"/>
      <c r="B75" s="220" t="s">
        <v>7</v>
      </c>
      <c r="C75" s="32" t="s">
        <v>313</v>
      </c>
      <c r="D75" s="221" t="s">
        <v>315</v>
      </c>
      <c r="E75" s="220" t="s">
        <v>314</v>
      </c>
      <c r="F75" s="52">
        <v>27.594000000000001</v>
      </c>
      <c r="G75" s="172" t="s">
        <v>316</v>
      </c>
    </row>
    <row r="76" spans="1:7">
      <c r="A76" s="229"/>
      <c r="B76" s="131"/>
      <c r="C76" s="236" t="s">
        <v>14</v>
      </c>
      <c r="D76" s="235"/>
      <c r="E76" s="237"/>
      <c r="F76" s="238">
        <f>F75</f>
        <v>27.594000000000001</v>
      </c>
      <c r="G76" s="237"/>
    </row>
    <row r="77" spans="1:7" ht="15.75">
      <c r="A77" s="229"/>
      <c r="B77" s="235"/>
      <c r="C77" s="353" t="s">
        <v>192</v>
      </c>
      <c r="D77" s="361"/>
      <c r="E77" s="361"/>
      <c r="F77" s="361"/>
      <c r="G77" s="361"/>
    </row>
    <row r="78" spans="1:7" ht="89.25" customHeight="1">
      <c r="A78" s="229"/>
      <c r="B78" s="14" t="s">
        <v>7</v>
      </c>
      <c r="C78" s="5" t="s">
        <v>64</v>
      </c>
      <c r="D78" s="220" t="s">
        <v>340</v>
      </c>
      <c r="E78" s="14" t="s">
        <v>66</v>
      </c>
      <c r="F78" s="52">
        <v>2596.1480000000001</v>
      </c>
      <c r="G78" s="218" t="s">
        <v>235</v>
      </c>
    </row>
    <row r="79" spans="1:7" ht="87.75" customHeight="1">
      <c r="A79" s="229"/>
      <c r="B79" s="14" t="s">
        <v>11</v>
      </c>
      <c r="C79" s="5" t="s">
        <v>75</v>
      </c>
      <c r="D79" s="220" t="s">
        <v>317</v>
      </c>
      <c r="E79" s="14" t="s">
        <v>67</v>
      </c>
      <c r="F79" s="52">
        <v>500</v>
      </c>
      <c r="G79" s="223" t="s">
        <v>277</v>
      </c>
    </row>
    <row r="80" spans="1:7" ht="57" customHeight="1">
      <c r="A80" s="229"/>
      <c r="B80" s="14" t="s">
        <v>13</v>
      </c>
      <c r="C80" s="5" t="s">
        <v>325</v>
      </c>
      <c r="D80" s="256" t="s">
        <v>375</v>
      </c>
      <c r="E80" s="14" t="s">
        <v>274</v>
      </c>
      <c r="F80" s="52" t="s">
        <v>26</v>
      </c>
      <c r="G80" s="223" t="s">
        <v>326</v>
      </c>
    </row>
    <row r="81" spans="1:7" ht="54.75" customHeight="1">
      <c r="A81" s="229"/>
      <c r="B81" s="14" t="s">
        <v>15</v>
      </c>
      <c r="C81" s="5" t="s">
        <v>327</v>
      </c>
      <c r="D81" s="256" t="s">
        <v>375</v>
      </c>
      <c r="E81" s="14" t="s">
        <v>274</v>
      </c>
      <c r="F81" s="52" t="s">
        <v>26</v>
      </c>
      <c r="G81" s="223" t="s">
        <v>326</v>
      </c>
    </row>
    <row r="82" spans="1:7" ht="57" customHeight="1">
      <c r="A82" s="229"/>
      <c r="B82" s="14" t="s">
        <v>17</v>
      </c>
      <c r="C82" s="5" t="s">
        <v>328</v>
      </c>
      <c r="D82" s="256" t="s">
        <v>375</v>
      </c>
      <c r="E82" s="14" t="s">
        <v>274</v>
      </c>
      <c r="F82" s="52" t="s">
        <v>26</v>
      </c>
      <c r="G82" s="223" t="s">
        <v>326</v>
      </c>
    </row>
    <row r="83" spans="1:7" ht="53.25" customHeight="1">
      <c r="A83" s="229"/>
      <c r="B83" s="14" t="s">
        <v>19</v>
      </c>
      <c r="C83" s="5" t="s">
        <v>329</v>
      </c>
      <c r="D83" s="256" t="s">
        <v>375</v>
      </c>
      <c r="E83" s="14" t="s">
        <v>274</v>
      </c>
      <c r="F83" s="52" t="s">
        <v>26</v>
      </c>
      <c r="G83" s="223" t="s">
        <v>326</v>
      </c>
    </row>
    <row r="84" spans="1:7" ht="52.5" customHeight="1">
      <c r="A84" s="229"/>
      <c r="B84" s="14" t="s">
        <v>40</v>
      </c>
      <c r="C84" s="5" t="s">
        <v>330</v>
      </c>
      <c r="D84" s="256" t="s">
        <v>375</v>
      </c>
      <c r="E84" s="14" t="s">
        <v>274</v>
      </c>
      <c r="F84" s="52" t="s">
        <v>26</v>
      </c>
      <c r="G84" s="223" t="s">
        <v>326</v>
      </c>
    </row>
    <row r="85" spans="1:7" ht="58.5" customHeight="1">
      <c r="A85" s="229"/>
      <c r="B85" s="14" t="s">
        <v>42</v>
      </c>
      <c r="C85" s="5" t="s">
        <v>383</v>
      </c>
      <c r="D85" s="256" t="s">
        <v>375</v>
      </c>
      <c r="E85" s="14" t="s">
        <v>274</v>
      </c>
      <c r="F85" s="52" t="s">
        <v>26</v>
      </c>
      <c r="G85" s="223" t="s">
        <v>326</v>
      </c>
    </row>
    <row r="86" spans="1:7" ht="60" customHeight="1">
      <c r="A86" s="229"/>
      <c r="B86" s="14" t="s">
        <v>45</v>
      </c>
      <c r="C86" s="5" t="s">
        <v>335</v>
      </c>
      <c r="D86" s="220" t="s">
        <v>359</v>
      </c>
      <c r="E86" s="14" t="s">
        <v>274</v>
      </c>
      <c r="F86" s="52" t="s">
        <v>26</v>
      </c>
      <c r="G86" s="223" t="s">
        <v>326</v>
      </c>
    </row>
    <row r="87" spans="1:7" ht="60" customHeight="1">
      <c r="A87" s="229"/>
      <c r="B87" s="14" t="s">
        <v>48</v>
      </c>
      <c r="C87" s="5" t="s">
        <v>336</v>
      </c>
      <c r="D87" s="259" t="s">
        <v>337</v>
      </c>
      <c r="E87" s="14" t="s">
        <v>274</v>
      </c>
      <c r="F87" s="52" t="s">
        <v>26</v>
      </c>
      <c r="G87" s="258" t="s">
        <v>326</v>
      </c>
    </row>
    <row r="88" spans="1:7" ht="69.75" customHeight="1">
      <c r="A88" s="229"/>
      <c r="B88" s="14" t="s">
        <v>50</v>
      </c>
      <c r="C88" s="5" t="s">
        <v>386</v>
      </c>
      <c r="D88" s="259" t="s">
        <v>385</v>
      </c>
      <c r="E88" s="14" t="s">
        <v>135</v>
      </c>
      <c r="F88" s="52">
        <v>313</v>
      </c>
      <c r="G88" s="258" t="s">
        <v>384</v>
      </c>
    </row>
    <row r="89" spans="1:7" ht="24" customHeight="1">
      <c r="A89" s="229"/>
      <c r="B89" s="8"/>
      <c r="C89" s="68" t="s">
        <v>14</v>
      </c>
      <c r="D89" s="14"/>
      <c r="E89" s="14"/>
      <c r="F89" s="46">
        <f>F78+F79+F88</f>
        <v>3409.1480000000001</v>
      </c>
      <c r="G89" s="8"/>
    </row>
    <row r="90" spans="1:7" ht="36.75" customHeight="1">
      <c r="A90" s="229"/>
      <c r="B90" s="241"/>
      <c r="C90" s="355" t="s">
        <v>187</v>
      </c>
      <c r="D90" s="362"/>
      <c r="E90" s="362"/>
      <c r="F90" s="362"/>
      <c r="G90" s="362"/>
    </row>
    <row r="91" spans="1:7" ht="59.25" customHeight="1">
      <c r="A91" s="229"/>
      <c r="B91" s="14" t="s">
        <v>7</v>
      </c>
      <c r="C91" s="5" t="s">
        <v>85</v>
      </c>
      <c r="D91" s="14" t="s">
        <v>360</v>
      </c>
      <c r="E91" s="14" t="s">
        <v>275</v>
      </c>
      <c r="F91" s="14" t="s">
        <v>86</v>
      </c>
      <c r="G91" s="3" t="s">
        <v>332</v>
      </c>
    </row>
    <row r="92" spans="1:7" ht="52.5" customHeight="1">
      <c r="A92" s="229"/>
      <c r="B92" s="14" t="s">
        <v>11</v>
      </c>
      <c r="C92" s="5" t="s">
        <v>88</v>
      </c>
      <c r="D92" s="14" t="s">
        <v>354</v>
      </c>
      <c r="E92" s="14" t="s">
        <v>222</v>
      </c>
      <c r="F92" s="14" t="s">
        <v>86</v>
      </c>
      <c r="G92" s="3" t="s">
        <v>90</v>
      </c>
    </row>
    <row r="93" spans="1:7" ht="15.75">
      <c r="A93" s="229"/>
      <c r="B93" s="8"/>
      <c r="C93" s="34" t="s">
        <v>14</v>
      </c>
      <c r="D93" s="130"/>
      <c r="E93" s="130"/>
      <c r="F93" s="232">
        <v>0</v>
      </c>
      <c r="G93" s="130"/>
    </row>
    <row r="94" spans="1:7" ht="24.75" customHeight="1">
      <c r="A94" s="229"/>
      <c r="B94" s="241"/>
      <c r="C94" s="353" t="s">
        <v>197</v>
      </c>
      <c r="D94" s="354"/>
      <c r="E94" s="354"/>
      <c r="F94" s="354"/>
      <c r="G94" s="354"/>
    </row>
    <row r="95" spans="1:7" ht="90" customHeight="1">
      <c r="A95" s="229"/>
      <c r="B95" s="220" t="s">
        <v>7</v>
      </c>
      <c r="C95" s="5" t="s">
        <v>117</v>
      </c>
      <c r="D95" s="256" t="s">
        <v>376</v>
      </c>
      <c r="E95" s="14" t="s">
        <v>8</v>
      </c>
      <c r="F95" s="14" t="s">
        <v>26</v>
      </c>
      <c r="G95" s="237"/>
    </row>
    <row r="96" spans="1:7" ht="15.75">
      <c r="A96" s="229"/>
      <c r="B96" s="231"/>
      <c r="C96" s="34" t="s">
        <v>14</v>
      </c>
      <c r="D96" s="131"/>
      <c r="E96" s="8"/>
      <c r="F96" s="66">
        <v>0</v>
      </c>
      <c r="G96" s="237"/>
    </row>
    <row r="97" spans="1:7" ht="22.5" customHeight="1">
      <c r="A97" s="229"/>
      <c r="B97" s="239"/>
      <c r="C97" s="355" t="s">
        <v>278</v>
      </c>
      <c r="D97" s="356"/>
      <c r="E97" s="356"/>
      <c r="F97" s="356"/>
      <c r="G97" s="356"/>
    </row>
    <row r="98" spans="1:7" ht="96" customHeight="1">
      <c r="A98" s="229"/>
      <c r="B98" s="221" t="s">
        <v>7</v>
      </c>
      <c r="C98" s="32" t="s">
        <v>302</v>
      </c>
      <c r="D98" s="220" t="s">
        <v>93</v>
      </c>
      <c r="E98" s="14" t="s">
        <v>94</v>
      </c>
      <c r="F98" s="52">
        <v>1150.5999999999999</v>
      </c>
      <c r="G98" s="260" t="s">
        <v>301</v>
      </c>
    </row>
    <row r="99" spans="1:7" ht="54" customHeight="1">
      <c r="A99" s="229"/>
      <c r="B99" s="14" t="s">
        <v>11</v>
      </c>
      <c r="C99" s="32" t="s">
        <v>95</v>
      </c>
      <c r="D99" s="220" t="s">
        <v>68</v>
      </c>
      <c r="E99" s="14">
        <v>2021</v>
      </c>
      <c r="F99" s="14" t="s">
        <v>96</v>
      </c>
      <c r="G99" s="5" t="s">
        <v>97</v>
      </c>
    </row>
    <row r="100" spans="1:7" ht="51" customHeight="1">
      <c r="A100" s="229"/>
      <c r="B100" s="14" t="s">
        <v>13</v>
      </c>
      <c r="C100" s="5" t="s">
        <v>98</v>
      </c>
      <c r="D100" s="220" t="s">
        <v>99</v>
      </c>
      <c r="E100" s="14" t="s">
        <v>100</v>
      </c>
      <c r="F100" s="28">
        <v>60</v>
      </c>
      <c r="G100" s="3" t="s">
        <v>101</v>
      </c>
    </row>
    <row r="101" spans="1:7" ht="15.75">
      <c r="A101" s="229"/>
      <c r="B101" s="130"/>
      <c r="C101" s="34" t="s">
        <v>14</v>
      </c>
      <c r="D101" s="130"/>
      <c r="E101" s="130"/>
      <c r="F101" s="232">
        <v>1213.5640000000001</v>
      </c>
      <c r="G101" s="130"/>
    </row>
    <row r="102" spans="1:7" ht="20.25" customHeight="1">
      <c r="A102" s="229"/>
      <c r="B102" s="242"/>
      <c r="C102" s="353" t="s">
        <v>201</v>
      </c>
      <c r="D102" s="357"/>
      <c r="E102" s="357"/>
      <c r="F102" s="357"/>
      <c r="G102" s="357"/>
    </row>
    <row r="103" spans="1:7" ht="39.75" customHeight="1">
      <c r="A103" s="229"/>
      <c r="B103" s="14" t="s">
        <v>7</v>
      </c>
      <c r="C103" s="32" t="s">
        <v>107</v>
      </c>
      <c r="D103" s="220" t="s">
        <v>108</v>
      </c>
      <c r="E103" s="14" t="s">
        <v>109</v>
      </c>
      <c r="F103" s="52">
        <v>150</v>
      </c>
      <c r="G103" s="3" t="s">
        <v>110</v>
      </c>
    </row>
    <row r="104" spans="1:7" ht="39.75" customHeight="1">
      <c r="A104" s="229"/>
      <c r="B104" s="14"/>
      <c r="C104" s="369" t="s">
        <v>389</v>
      </c>
      <c r="D104" s="370" t="s">
        <v>108</v>
      </c>
      <c r="E104" s="92" t="s">
        <v>390</v>
      </c>
      <c r="F104" s="371">
        <v>80</v>
      </c>
      <c r="G104" s="75" t="s">
        <v>391</v>
      </c>
    </row>
    <row r="105" spans="1:7" ht="49.5" customHeight="1">
      <c r="A105" s="229"/>
      <c r="B105" s="14" t="s">
        <v>11</v>
      </c>
      <c r="C105" s="32" t="s">
        <v>111</v>
      </c>
      <c r="D105" s="220" t="s">
        <v>99</v>
      </c>
      <c r="E105" s="14">
        <v>2022</v>
      </c>
      <c r="F105" s="52">
        <v>150</v>
      </c>
      <c r="G105" s="3" t="s">
        <v>112</v>
      </c>
    </row>
    <row r="106" spans="1:7" ht="49.5" customHeight="1">
      <c r="A106" s="229"/>
      <c r="B106" s="14" t="s">
        <v>13</v>
      </c>
      <c r="C106" s="32" t="s">
        <v>333</v>
      </c>
      <c r="D106" s="14" t="s">
        <v>345</v>
      </c>
      <c r="E106" s="14" t="s">
        <v>274</v>
      </c>
      <c r="F106" s="52" t="s">
        <v>26</v>
      </c>
      <c r="G106" s="3" t="s">
        <v>326</v>
      </c>
    </row>
    <row r="107" spans="1:7" ht="63.75" customHeight="1">
      <c r="A107" s="229"/>
      <c r="B107" s="14" t="s">
        <v>15</v>
      </c>
      <c r="C107" s="32" t="s">
        <v>334</v>
      </c>
      <c r="D107" s="14" t="s">
        <v>345</v>
      </c>
      <c r="E107" s="14" t="s">
        <v>274</v>
      </c>
      <c r="F107" s="52" t="s">
        <v>26</v>
      </c>
      <c r="G107" s="3" t="s">
        <v>326</v>
      </c>
    </row>
    <row r="108" spans="1:7" ht="60.75" customHeight="1">
      <c r="A108" s="229"/>
      <c r="B108" s="14" t="s">
        <v>17</v>
      </c>
      <c r="C108" s="32" t="s">
        <v>358</v>
      </c>
      <c r="D108" s="14" t="s">
        <v>345</v>
      </c>
      <c r="E108" s="14" t="s">
        <v>274</v>
      </c>
      <c r="F108" s="52" t="s">
        <v>26</v>
      </c>
      <c r="G108" s="3" t="s">
        <v>326</v>
      </c>
    </row>
    <row r="109" spans="1:7" ht="66.75" customHeight="1">
      <c r="A109" s="229"/>
      <c r="B109" s="178" t="s">
        <v>19</v>
      </c>
      <c r="C109" s="107" t="s">
        <v>241</v>
      </c>
      <c r="D109" s="175" t="s">
        <v>242</v>
      </c>
      <c r="E109" s="106" t="s">
        <v>135</v>
      </c>
      <c r="F109" s="108" t="s">
        <v>243</v>
      </c>
      <c r="G109" s="117" t="s">
        <v>244</v>
      </c>
    </row>
    <row r="110" spans="1:7" ht="15.75">
      <c r="A110" s="229"/>
      <c r="B110" s="8"/>
      <c r="C110" s="34" t="s">
        <v>14</v>
      </c>
      <c r="D110" s="130"/>
      <c r="E110" s="130"/>
      <c r="F110" s="232">
        <v>550</v>
      </c>
      <c r="G110" s="130"/>
    </row>
    <row r="111" spans="1:7" ht="25.5" customHeight="1">
      <c r="A111" s="229"/>
      <c r="B111" s="30"/>
      <c r="C111" s="42" t="s">
        <v>175</v>
      </c>
      <c r="D111" s="29"/>
      <c r="E111" s="62"/>
      <c r="F111" s="54">
        <f>F13+F22+F27+F31+F37+F51+F55+F59+F65+F69+F73+F76+F89+F96+F101+F110</f>
        <v>38713.577999999994</v>
      </c>
      <c r="G111" s="4"/>
    </row>
    <row r="112" spans="1:7" ht="21.75" customHeight="1">
      <c r="A112" s="229"/>
    </row>
    <row r="113" spans="1:1" ht="78" customHeight="1">
      <c r="A113" s="229"/>
    </row>
    <row r="114" spans="1:1" ht="93" customHeight="1">
      <c r="A114" s="229"/>
    </row>
    <row r="115" spans="1:1">
      <c r="A115" s="229"/>
    </row>
    <row r="116" spans="1:1">
      <c r="A116" s="229"/>
    </row>
    <row r="117" spans="1:1">
      <c r="A117" s="229"/>
    </row>
    <row r="118" spans="1:1" ht="43.5" customHeight="1">
      <c r="A118" s="229"/>
    </row>
    <row r="119" spans="1:1">
      <c r="A119" s="229"/>
    </row>
    <row r="120" spans="1:1" ht="23.25" customHeight="1">
      <c r="A120" s="229"/>
    </row>
    <row r="121" spans="1:1" ht="93.75" customHeight="1">
      <c r="A121" s="229"/>
    </row>
    <row r="122" spans="1:1" ht="81.75" customHeight="1">
      <c r="A122" s="229"/>
    </row>
    <row r="123" spans="1:1" ht="98.25" customHeight="1">
      <c r="A123" s="229"/>
    </row>
    <row r="124" spans="1:1">
      <c r="A124" s="229"/>
    </row>
    <row r="125" spans="1:1">
      <c r="A125" s="229"/>
    </row>
    <row r="126" spans="1:1" ht="59.25" customHeight="1">
      <c r="A126" s="229"/>
    </row>
    <row r="127" spans="1:1">
      <c r="A127" s="229"/>
    </row>
    <row r="128" spans="1:1" ht="60.75" customHeight="1">
      <c r="A128" s="229"/>
    </row>
    <row r="129" spans="1:1" ht="67.5" customHeight="1">
      <c r="A129" s="229"/>
    </row>
    <row r="130" spans="1:1" ht="65.25" customHeight="1">
      <c r="A130" s="229"/>
    </row>
    <row r="131" spans="1:1" ht="43.5" customHeight="1">
      <c r="A131" s="229"/>
    </row>
    <row r="132" spans="1:1" ht="50.25" customHeight="1">
      <c r="A132" s="229"/>
    </row>
    <row r="133" spans="1:1" ht="63" customHeight="1">
      <c r="A133" s="229"/>
    </row>
    <row r="134" spans="1:1">
      <c r="A134" s="229"/>
    </row>
    <row r="135" spans="1:1" ht="66" customHeight="1">
      <c r="A135" s="229"/>
    </row>
    <row r="136" spans="1:1" ht="158.25" customHeight="1">
      <c r="A136" s="229"/>
    </row>
    <row r="137" spans="1:1" ht="34.5" customHeight="1">
      <c r="A137" s="229"/>
    </row>
    <row r="138" spans="1:1">
      <c r="A138" s="229"/>
    </row>
    <row r="139" spans="1:1">
      <c r="A139" s="229"/>
    </row>
    <row r="140" spans="1:1">
      <c r="A140" s="229"/>
    </row>
    <row r="141" spans="1:1" ht="66" customHeight="1">
      <c r="A141" s="229"/>
    </row>
    <row r="142" spans="1:1">
      <c r="A142" s="229"/>
    </row>
    <row r="143" spans="1:1">
      <c r="A143" s="229"/>
    </row>
    <row r="144" spans="1:1" ht="60.75" customHeight="1">
      <c r="A144" s="229"/>
    </row>
    <row r="145" spans="1:1" ht="68.25" customHeight="1">
      <c r="A145" s="229"/>
    </row>
    <row r="146" spans="1:1">
      <c r="A146" s="229"/>
    </row>
    <row r="147" spans="1:1">
      <c r="A147" s="229"/>
    </row>
    <row r="148" spans="1:1" ht="48" customHeight="1">
      <c r="A148" s="229"/>
    </row>
    <row r="149" spans="1:1" ht="48.75" customHeight="1">
      <c r="A149" s="229"/>
    </row>
    <row r="150" spans="1:1" ht="79.5" customHeight="1">
      <c r="A150" s="229"/>
    </row>
    <row r="151" spans="1:1" ht="81" customHeight="1">
      <c r="A151" s="229"/>
    </row>
    <row r="152" spans="1:1">
      <c r="A152" s="229"/>
    </row>
    <row r="153" spans="1:1" ht="21" customHeight="1">
      <c r="A153" s="229"/>
    </row>
  </sheetData>
  <mergeCells count="28">
    <mergeCell ref="B2:G2"/>
    <mergeCell ref="B7:G7"/>
    <mergeCell ref="B8:G8"/>
    <mergeCell ref="B9:G9"/>
    <mergeCell ref="E10:E12"/>
    <mergeCell ref="F10:F12"/>
    <mergeCell ref="D11:D12"/>
    <mergeCell ref="G11:G12"/>
    <mergeCell ref="C14:G14"/>
    <mergeCell ref="F15:F16"/>
    <mergeCell ref="G15:G16"/>
    <mergeCell ref="B66:G66"/>
    <mergeCell ref="C67:G67"/>
    <mergeCell ref="C94:G94"/>
    <mergeCell ref="C97:G97"/>
    <mergeCell ref="C102:G102"/>
    <mergeCell ref="B23:G23"/>
    <mergeCell ref="C24:G24"/>
    <mergeCell ref="C70:G70"/>
    <mergeCell ref="C74:G74"/>
    <mergeCell ref="C77:G77"/>
    <mergeCell ref="C90:G90"/>
    <mergeCell ref="C52:G52"/>
    <mergeCell ref="C56:G56"/>
    <mergeCell ref="C60:G60"/>
    <mergeCell ref="C28:G28"/>
    <mergeCell ref="C32:G32"/>
    <mergeCell ref="C38:G38"/>
  </mergeCells>
  <pageMargins left="0.51181102362204722" right="0.51181102362204722" top="0.23" bottom="0.32" header="0.25" footer="0.31496062992125984"/>
  <pageSetup paperSize="9" scale="5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полный</vt:lpstr>
      <vt:lpstr>план скорректир 09.10.20</vt:lpstr>
      <vt:lpstr>12.01.2021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avvakumovasg</dc:creator>
  <cp:lastModifiedBy>Светлана</cp:lastModifiedBy>
  <cp:lastPrinted>2021-01-13T10:28:33Z</cp:lastPrinted>
  <dcterms:created xsi:type="dcterms:W3CDTF">2020-09-22T04:08:36Z</dcterms:created>
  <dcterms:modified xsi:type="dcterms:W3CDTF">2021-01-27T08:58:16Z</dcterms:modified>
</cp:coreProperties>
</file>