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tabRatio="860" activeTab="0"/>
  </bookViews>
  <sheets>
    <sheet name="прил 21" sheetId="1" r:id="rId1"/>
  </sheets>
  <definedNames>
    <definedName name="_xlnm.Print_Area" localSheetId="0">'прил 21'!$A$1:$G$27</definedName>
  </definedNames>
  <calcPr fullCalcOnLoad="1"/>
</workbook>
</file>

<file path=xl/sharedStrings.xml><?xml version="1.0" encoding="utf-8"?>
<sst xmlns="http://schemas.openxmlformats.org/spreadsheetml/2006/main" count="30" uniqueCount="30">
  <si>
    <t>Итого:</t>
  </si>
  <si>
    <t>Наименование сельского поселения</t>
  </si>
  <si>
    <t xml:space="preserve">Богдановское </t>
  </si>
  <si>
    <t xml:space="preserve">Гранитное </t>
  </si>
  <si>
    <t xml:space="preserve">Зингейское </t>
  </si>
  <si>
    <t xml:space="preserve">Измайловское </t>
  </si>
  <si>
    <t xml:space="preserve">Карабулакское </t>
  </si>
  <si>
    <t xml:space="preserve">Кацбахское </t>
  </si>
  <si>
    <t xml:space="preserve">Кизильское </t>
  </si>
  <si>
    <t xml:space="preserve">Новоершовское </t>
  </si>
  <si>
    <t xml:space="preserve">Новопокровское </t>
  </si>
  <si>
    <t xml:space="preserve">Обручевское </t>
  </si>
  <si>
    <t xml:space="preserve">Полоцкое </t>
  </si>
  <si>
    <t xml:space="preserve">Путь Октября </t>
  </si>
  <si>
    <t xml:space="preserve">Сыртинское </t>
  </si>
  <si>
    <t xml:space="preserve">Уральское </t>
  </si>
  <si>
    <t xml:space="preserve">                                                     (тыс.рублей)</t>
  </si>
  <si>
    <t>Сумма</t>
  </si>
  <si>
    <t>Приложение 21</t>
  </si>
  <si>
    <t>в том числе</t>
  </si>
  <si>
    <t>на содержание и ремонт автомобильных дорог общего пользования местного значения</t>
  </si>
  <si>
    <t>на организацию сбора и вывоза бытовых отходов и мусора</t>
  </si>
  <si>
    <t>на содержание мест захоронения</t>
  </si>
  <si>
    <t>на осуществление мероприятий по чрезвычайным ситуациям</t>
  </si>
  <si>
    <t xml:space="preserve">на организацию электро-, тепло-, газо- и водоснабжения населения, водоотведения </t>
  </si>
  <si>
    <t>«О бюджете Кизильского муниципального района на 2018 год и на плановый период 2019 и 2020 годов»</t>
  </si>
  <si>
    <t xml:space="preserve">Распределение  иных межбюджетных трансфертов  сельским поселениям   Кизильского муниципального района   на 2018 год   </t>
  </si>
  <si>
    <t>к Решению от 19.12.2017 года № 183</t>
  </si>
  <si>
    <t>Приложение 7</t>
  </si>
  <si>
    <t xml:space="preserve">к Решению Собрания депутатов Кизильского муниципального района от  05.07.2018 г. № 216 "О внесении изменений в решение Собрания депутатов  № 183 от 19.12.2017  «О бюджете Кизильского муниципального района на 2018 год  и на плановый период 2019 и 2020 годов»                                                                           
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</si>
</sst>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.0_р_._-;\-* #,##0.0_р_._-;_-* &quot;-&quot;??_р_._-;_-@_-"/>
    <numFmt numFmtId="177" formatCode="_-* #,##0.000_р_._-;\-* #,##0.000_р_._-;_-* &quot;-&quot;??_р_._-;_-@_-"/>
    <numFmt numFmtId="178" formatCode="0.0"/>
    <numFmt numFmtId="179" formatCode="_-* #,##0_р_._-;\-* #,##0_р_._-;_-* &quot;-&quot;??_р_._-;_-@_-"/>
    <numFmt numFmtId="180" formatCode="_-* #,##0.0_р_._-;\-* #,##0.0_р_._-;_-* &quot;-&quot;?_р_._-;_-@_-"/>
    <numFmt numFmtId="181" formatCode="0.000"/>
    <numFmt numFmtId="182" formatCode="#,##0.0"/>
    <numFmt numFmtId="183" formatCode="#,##0.0_ ;\-#,##0.0\ "/>
    <numFmt numFmtId="184" formatCode="#,##0.0000_ ;\-#,##0.0000\ "/>
    <numFmt numFmtId="185" formatCode="#,##0.00_ ;\-#,##0.00\ "/>
    <numFmt numFmtId="186" formatCode="#,##0.000_ ;\-#,##0.000\ "/>
  </numFmts>
  <fonts count="38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 wrapText="1"/>
    </xf>
    <xf numFmtId="176" fontId="1" fillId="0" borderId="0" xfId="58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176" fontId="1" fillId="0" borderId="0" xfId="58" applyNumberFormat="1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4" fontId="1" fillId="0" borderId="10" xfId="58" applyNumberFormat="1" applyFont="1" applyBorder="1" applyAlignment="1">
      <alignment horizontal="right"/>
    </xf>
    <xf numFmtId="4" fontId="1" fillId="0" borderId="10" xfId="0" applyNumberFormat="1" applyFont="1" applyBorder="1" applyAlignment="1">
      <alignment/>
    </xf>
    <xf numFmtId="4" fontId="1" fillId="0" borderId="10" xfId="0" applyNumberFormat="1" applyFont="1" applyFill="1" applyBorder="1" applyAlignment="1">
      <alignment/>
    </xf>
    <xf numFmtId="4" fontId="1" fillId="0" borderId="10" xfId="0" applyNumberFormat="1" applyFont="1" applyBorder="1" applyAlignment="1">
      <alignment horizontal="right"/>
    </xf>
    <xf numFmtId="4" fontId="1" fillId="33" borderId="10" xfId="0" applyNumberFormat="1" applyFont="1" applyFill="1" applyBorder="1" applyAlignment="1">
      <alignment/>
    </xf>
    <xf numFmtId="185" fontId="2" fillId="0" borderId="10" xfId="58" applyNumberFormat="1" applyFont="1" applyBorder="1" applyAlignment="1">
      <alignment horizontal="right"/>
    </xf>
    <xf numFmtId="4" fontId="2" fillId="0" borderId="10" xfId="58" applyNumberFormat="1" applyFont="1" applyBorder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5"/>
  <sheetViews>
    <sheetView tabSelected="1" view="pageBreakPreview" zoomScaleSheetLayoutView="100" zoomScalePageLayoutView="0" workbookViewId="0" topLeftCell="A1">
      <selection activeCell="C22" sqref="C22"/>
    </sheetView>
  </sheetViews>
  <sheetFormatPr defaultColWidth="9.00390625" defaultRowHeight="12.75"/>
  <cols>
    <col min="1" max="1" width="21.75390625" style="6" customWidth="1"/>
    <col min="2" max="2" width="10.375" style="6" customWidth="1"/>
    <col min="3" max="3" width="16.125" style="6" customWidth="1"/>
    <col min="4" max="4" width="13.375" style="6" customWidth="1"/>
    <col min="5" max="5" width="14.75390625" style="6" customWidth="1"/>
    <col min="6" max="6" width="12.125" style="6" customWidth="1"/>
    <col min="7" max="7" width="13.125" style="6" customWidth="1"/>
    <col min="8" max="16384" width="9.125" style="6" customWidth="1"/>
  </cols>
  <sheetData>
    <row r="1" spans="4:7" ht="15.75">
      <c r="D1" s="23" t="s">
        <v>28</v>
      </c>
      <c r="E1" s="26"/>
      <c r="F1" s="26"/>
      <c r="G1" s="26"/>
    </row>
    <row r="2" spans="4:7" ht="66" customHeight="1">
      <c r="D2" s="32" t="s">
        <v>29</v>
      </c>
      <c r="E2" s="32"/>
      <c r="F2" s="32"/>
      <c r="G2" s="32"/>
    </row>
    <row r="3" spans="3:8" ht="14.25" customHeight="1">
      <c r="C3" s="7"/>
      <c r="D3" s="24" t="s">
        <v>18</v>
      </c>
      <c r="E3" s="27"/>
      <c r="F3" s="27"/>
      <c r="G3" s="27"/>
      <c r="H3" s="7"/>
    </row>
    <row r="4" spans="1:8" ht="18" customHeight="1">
      <c r="A4" s="7"/>
      <c r="C4" s="7"/>
      <c r="D4" s="25" t="s">
        <v>27</v>
      </c>
      <c r="E4" s="27"/>
      <c r="F4" s="27"/>
      <c r="G4" s="27"/>
      <c r="H4" s="7"/>
    </row>
    <row r="5" spans="1:8" ht="36" customHeight="1">
      <c r="A5" s="7"/>
      <c r="C5" s="7"/>
      <c r="D5" s="33" t="s">
        <v>25</v>
      </c>
      <c r="E5" s="33"/>
      <c r="F5" s="33"/>
      <c r="G5" s="33"/>
      <c r="H5" s="7"/>
    </row>
    <row r="6" spans="1:8" ht="15" customHeight="1">
      <c r="A6" s="7"/>
      <c r="B6" s="7"/>
      <c r="C6" s="7"/>
      <c r="D6" s="7"/>
      <c r="E6" s="7"/>
      <c r="F6" s="7"/>
      <c r="G6" s="7"/>
      <c r="H6" s="7"/>
    </row>
    <row r="7" spans="1:8" ht="14.25" customHeight="1">
      <c r="A7" s="7"/>
      <c r="B7" s="7"/>
      <c r="C7" s="7"/>
      <c r="D7" s="7"/>
      <c r="E7" s="7"/>
      <c r="F7" s="7"/>
      <c r="G7" s="7"/>
      <c r="H7" s="7"/>
    </row>
    <row r="8" spans="1:7" ht="44.25" customHeight="1">
      <c r="A8" s="31" t="s">
        <v>26</v>
      </c>
      <c r="B8" s="31"/>
      <c r="C8" s="31"/>
      <c r="D8" s="31"/>
      <c r="E8" s="31"/>
      <c r="F8" s="31"/>
      <c r="G8" s="31"/>
    </row>
    <row r="9" spans="1:3" ht="23.25" customHeight="1">
      <c r="A9" s="12"/>
      <c r="B9" s="12"/>
      <c r="C9" s="12"/>
    </row>
    <row r="10" ht="15.75">
      <c r="G10" s="11" t="s">
        <v>16</v>
      </c>
    </row>
    <row r="11" spans="1:7" ht="20.25" customHeight="1">
      <c r="A11" s="28" t="s">
        <v>1</v>
      </c>
      <c r="B11" s="29" t="s">
        <v>17</v>
      </c>
      <c r="C11" s="30" t="s">
        <v>19</v>
      </c>
      <c r="D11" s="30"/>
      <c r="E11" s="30"/>
      <c r="F11" s="30"/>
      <c r="G11" s="30"/>
    </row>
    <row r="12" spans="1:7" ht="112.5" customHeight="1">
      <c r="A12" s="28"/>
      <c r="B12" s="29"/>
      <c r="C12" s="13" t="s">
        <v>20</v>
      </c>
      <c r="D12" s="15" t="s">
        <v>24</v>
      </c>
      <c r="E12" s="14" t="s">
        <v>21</v>
      </c>
      <c r="F12" s="14" t="s">
        <v>22</v>
      </c>
      <c r="G12" s="14" t="s">
        <v>23</v>
      </c>
    </row>
    <row r="13" spans="1:7" ht="21" customHeight="1">
      <c r="A13" s="1" t="s">
        <v>2</v>
      </c>
      <c r="B13" s="16">
        <f>SUM(C13:G13)</f>
        <v>1556.48823</v>
      </c>
      <c r="C13" s="17">
        <f>1083+145.12823-86.64</f>
        <v>1141.48823</v>
      </c>
      <c r="D13" s="18">
        <f>300+100</f>
        <v>400</v>
      </c>
      <c r="E13" s="19">
        <v>5</v>
      </c>
      <c r="F13" s="19">
        <v>5</v>
      </c>
      <c r="G13" s="19">
        <v>5</v>
      </c>
    </row>
    <row r="14" spans="1:7" s="8" customFormat="1" ht="21" customHeight="1">
      <c r="A14" s="1" t="s">
        <v>3</v>
      </c>
      <c r="B14" s="16">
        <f aca="true" t="shared" si="0" ref="B14:B26">SUM(C14:G14)</f>
        <v>3214.38538</v>
      </c>
      <c r="C14" s="17">
        <f>1997.2+590.96138-159.776</f>
        <v>2428.38538</v>
      </c>
      <c r="D14" s="18">
        <f>300+90+100+281</f>
        <v>771</v>
      </c>
      <c r="E14" s="19">
        <v>5</v>
      </c>
      <c r="F14" s="19">
        <v>5</v>
      </c>
      <c r="G14" s="19">
        <v>5</v>
      </c>
    </row>
    <row r="15" spans="1:7" s="8" customFormat="1" ht="19.5" customHeight="1">
      <c r="A15" s="1" t="s">
        <v>4</v>
      </c>
      <c r="B15" s="16">
        <f t="shared" si="0"/>
        <v>2508.2767000000003</v>
      </c>
      <c r="C15" s="17">
        <f>2009+344.9967-160.72</f>
        <v>2193.2767000000003</v>
      </c>
      <c r="D15" s="18">
        <v>300</v>
      </c>
      <c r="E15" s="19">
        <v>5</v>
      </c>
      <c r="F15" s="19">
        <v>5</v>
      </c>
      <c r="G15" s="19">
        <v>5</v>
      </c>
    </row>
    <row r="16" spans="1:7" s="8" customFormat="1" ht="20.25" customHeight="1">
      <c r="A16" s="1" t="s">
        <v>5</v>
      </c>
      <c r="B16" s="16">
        <f t="shared" si="0"/>
        <v>2554.1022300000004</v>
      </c>
      <c r="C16" s="17">
        <f>1290.9+281.47423-103.272+476.377</f>
        <v>1945.4792300000001</v>
      </c>
      <c r="D16" s="18">
        <f>70+523.623</f>
        <v>593.623</v>
      </c>
      <c r="E16" s="19">
        <v>5</v>
      </c>
      <c r="F16" s="19">
        <v>5</v>
      </c>
      <c r="G16" s="19">
        <v>5</v>
      </c>
    </row>
    <row r="17" spans="1:7" s="8" customFormat="1" ht="20.25" customHeight="1">
      <c r="A17" s="1" t="s">
        <v>6</v>
      </c>
      <c r="B17" s="16">
        <f t="shared" si="0"/>
        <v>713.29364</v>
      </c>
      <c r="C17" s="17">
        <f>292.7+129.00964-23.416</f>
        <v>398.29364</v>
      </c>
      <c r="D17" s="18">
        <v>300</v>
      </c>
      <c r="E17" s="19">
        <v>5</v>
      </c>
      <c r="F17" s="19">
        <v>5</v>
      </c>
      <c r="G17" s="19">
        <v>5</v>
      </c>
    </row>
    <row r="18" spans="1:7" s="8" customFormat="1" ht="20.25" customHeight="1">
      <c r="A18" s="1" t="s">
        <v>7</v>
      </c>
      <c r="B18" s="16">
        <f t="shared" si="0"/>
        <v>2909.06752</v>
      </c>
      <c r="C18" s="17">
        <f>823.6+110.35552-65.888</f>
        <v>868.06752</v>
      </c>
      <c r="D18" s="18">
        <f>350+76+100+1500</f>
        <v>2026</v>
      </c>
      <c r="E18" s="19">
        <v>5</v>
      </c>
      <c r="F18" s="19">
        <v>5</v>
      </c>
      <c r="G18" s="19">
        <v>5</v>
      </c>
    </row>
    <row r="19" spans="1:7" s="8" customFormat="1" ht="20.25" customHeight="1">
      <c r="A19" s="1" t="s">
        <v>8</v>
      </c>
      <c r="B19" s="16">
        <f t="shared" si="0"/>
        <v>5337.7090499999995</v>
      </c>
      <c r="C19" s="17">
        <f>2109.2+1142.24505-168.736</f>
        <v>3082.70905</v>
      </c>
      <c r="D19" s="18">
        <f>1700+250</f>
        <v>1950</v>
      </c>
      <c r="E19" s="19">
        <v>260</v>
      </c>
      <c r="F19" s="19">
        <v>40</v>
      </c>
      <c r="G19" s="19">
        <v>5</v>
      </c>
    </row>
    <row r="20" spans="1:7" s="8" customFormat="1" ht="20.25" customHeight="1">
      <c r="A20" s="1" t="s">
        <v>9</v>
      </c>
      <c r="B20" s="16">
        <f t="shared" si="0"/>
        <v>2091.29987</v>
      </c>
      <c r="C20" s="17">
        <f>1107.7+987.21587-88.616</f>
        <v>2006.2998699999998</v>
      </c>
      <c r="D20" s="18">
        <v>70</v>
      </c>
      <c r="E20" s="19">
        <v>5</v>
      </c>
      <c r="F20" s="19">
        <v>5</v>
      </c>
      <c r="G20" s="19">
        <v>5</v>
      </c>
    </row>
    <row r="21" spans="1:7" s="8" customFormat="1" ht="20.25" customHeight="1">
      <c r="A21" s="1" t="s">
        <v>10</v>
      </c>
      <c r="B21" s="16">
        <f t="shared" si="0"/>
        <v>1072.95647</v>
      </c>
      <c r="C21" s="17">
        <f>266.8+260.9766-21.344+353.52387</f>
        <v>859.9564700000001</v>
      </c>
      <c r="D21" s="18">
        <f>198</f>
        <v>198</v>
      </c>
      <c r="E21" s="19">
        <v>5</v>
      </c>
      <c r="F21" s="19">
        <v>5</v>
      </c>
      <c r="G21" s="19">
        <v>5</v>
      </c>
    </row>
    <row r="22" spans="1:7" s="8" customFormat="1" ht="20.25" customHeight="1">
      <c r="A22" s="1" t="s">
        <v>11</v>
      </c>
      <c r="B22" s="16">
        <f t="shared" si="0"/>
        <v>1788.7456899999997</v>
      </c>
      <c r="C22" s="17">
        <f>665.1+458.10769-53.208+503.746</f>
        <v>1573.7456899999997</v>
      </c>
      <c r="D22" s="18">
        <v>200</v>
      </c>
      <c r="E22" s="19">
        <v>5</v>
      </c>
      <c r="F22" s="19">
        <v>5</v>
      </c>
      <c r="G22" s="19">
        <v>5</v>
      </c>
    </row>
    <row r="23" spans="1:7" s="8" customFormat="1" ht="20.25" customHeight="1">
      <c r="A23" s="1" t="s">
        <v>12</v>
      </c>
      <c r="B23" s="16">
        <f t="shared" si="0"/>
        <v>2922.06601</v>
      </c>
      <c r="C23" s="17">
        <f>1742.1+839.08001-139.368</f>
        <v>2441.81201</v>
      </c>
      <c r="D23" s="18">
        <f>250+100+115.254</f>
        <v>465.254</v>
      </c>
      <c r="E23" s="19">
        <v>5</v>
      </c>
      <c r="F23" s="19">
        <v>5</v>
      </c>
      <c r="G23" s="19">
        <v>5</v>
      </c>
    </row>
    <row r="24" spans="1:7" s="8" customFormat="1" ht="20.25" customHeight="1">
      <c r="A24" s="1" t="s">
        <v>13</v>
      </c>
      <c r="B24" s="16">
        <f t="shared" si="0"/>
        <v>1335.35457</v>
      </c>
      <c r="C24" s="17">
        <f>708.2+268.81057-56.656</f>
        <v>920.3545700000001</v>
      </c>
      <c r="D24" s="18">
        <f>300+100</f>
        <v>400</v>
      </c>
      <c r="E24" s="19">
        <v>5</v>
      </c>
      <c r="F24" s="19">
        <v>5</v>
      </c>
      <c r="G24" s="19">
        <v>5</v>
      </c>
    </row>
    <row r="25" spans="1:7" s="8" customFormat="1" ht="20.25" customHeight="1">
      <c r="A25" s="1" t="s">
        <v>14</v>
      </c>
      <c r="B25" s="16">
        <f t="shared" si="0"/>
        <v>2023.69585</v>
      </c>
      <c r="C25" s="17">
        <f>591.3+364.69985-47.304</f>
        <v>908.69585</v>
      </c>
      <c r="D25" s="20">
        <f>550+450+100</f>
        <v>1100</v>
      </c>
      <c r="E25" s="19">
        <v>5</v>
      </c>
      <c r="F25" s="19">
        <v>5</v>
      </c>
      <c r="G25" s="19">
        <v>5</v>
      </c>
    </row>
    <row r="26" spans="1:7" s="8" customFormat="1" ht="21" customHeight="1">
      <c r="A26" s="1" t="s">
        <v>15</v>
      </c>
      <c r="B26" s="16">
        <f t="shared" si="0"/>
        <v>1677.55142</v>
      </c>
      <c r="C26" s="17">
        <f>521.9+284.40342-41.752+352.8</f>
        <v>1117.35142</v>
      </c>
      <c r="D26" s="18">
        <f>300+98+147.2</f>
        <v>545.2</v>
      </c>
      <c r="E26" s="19">
        <v>5</v>
      </c>
      <c r="F26" s="19">
        <v>5</v>
      </c>
      <c r="G26" s="19">
        <v>5</v>
      </c>
    </row>
    <row r="27" spans="1:7" s="9" customFormat="1" ht="21" customHeight="1">
      <c r="A27" s="2" t="s">
        <v>0</v>
      </c>
      <c r="B27" s="21">
        <f aca="true" t="shared" si="1" ref="B27:G27">SUM(B13:B26)</f>
        <v>31704.992629999997</v>
      </c>
      <c r="C27" s="21">
        <f t="shared" si="1"/>
        <v>21885.91563</v>
      </c>
      <c r="D27" s="22">
        <f t="shared" si="1"/>
        <v>9319.077000000001</v>
      </c>
      <c r="E27" s="22">
        <f t="shared" si="1"/>
        <v>325</v>
      </c>
      <c r="F27" s="22">
        <f t="shared" si="1"/>
        <v>105</v>
      </c>
      <c r="G27" s="22">
        <f t="shared" si="1"/>
        <v>70</v>
      </c>
    </row>
    <row r="28" spans="1:2" s="8" customFormat="1" ht="13.5" customHeight="1">
      <c r="A28" s="4"/>
      <c r="B28" s="5"/>
    </row>
    <row r="29" spans="1:2" s="8" customFormat="1" ht="13.5" customHeight="1">
      <c r="A29" s="4"/>
      <c r="B29" s="5"/>
    </row>
    <row r="30" spans="1:2" s="8" customFormat="1" ht="13.5" customHeight="1">
      <c r="A30" s="4"/>
      <c r="B30" s="5"/>
    </row>
    <row r="31" spans="1:2" s="8" customFormat="1" ht="13.5" customHeight="1">
      <c r="A31" s="4"/>
      <c r="B31" s="5"/>
    </row>
    <row r="32" spans="1:2" s="8" customFormat="1" ht="13.5" customHeight="1">
      <c r="A32" s="4"/>
      <c r="B32" s="5"/>
    </row>
    <row r="33" spans="1:2" s="8" customFormat="1" ht="13.5" customHeight="1">
      <c r="A33" s="4"/>
      <c r="B33" s="5"/>
    </row>
    <row r="34" spans="1:2" s="8" customFormat="1" ht="13.5" customHeight="1">
      <c r="A34" s="4"/>
      <c r="B34" s="5"/>
    </row>
    <row r="35" spans="1:2" s="8" customFormat="1" ht="13.5" customHeight="1">
      <c r="A35" s="4"/>
      <c r="B35" s="5"/>
    </row>
    <row r="36" spans="1:2" s="8" customFormat="1" ht="13.5" customHeight="1">
      <c r="A36" s="4"/>
      <c r="B36" s="5"/>
    </row>
    <row r="37" spans="1:2" s="8" customFormat="1" ht="13.5" customHeight="1">
      <c r="A37" s="4"/>
      <c r="B37" s="5"/>
    </row>
    <row r="38" spans="1:2" s="8" customFormat="1" ht="13.5" customHeight="1">
      <c r="A38" s="4"/>
      <c r="B38" s="5"/>
    </row>
    <row r="39" spans="1:2" s="8" customFormat="1" ht="13.5" customHeight="1">
      <c r="A39" s="4"/>
      <c r="B39" s="5"/>
    </row>
    <row r="40" spans="1:2" s="8" customFormat="1" ht="13.5" customHeight="1">
      <c r="A40" s="4"/>
      <c r="B40" s="5"/>
    </row>
    <row r="41" spans="1:2" s="8" customFormat="1" ht="13.5" customHeight="1">
      <c r="A41" s="4"/>
      <c r="B41" s="5"/>
    </row>
    <row r="42" spans="1:2" s="8" customFormat="1" ht="13.5" customHeight="1">
      <c r="A42" s="4"/>
      <c r="B42" s="5"/>
    </row>
    <row r="43" spans="1:2" s="8" customFormat="1" ht="13.5" customHeight="1">
      <c r="A43" s="4"/>
      <c r="B43" s="5"/>
    </row>
    <row r="44" spans="1:2" s="8" customFormat="1" ht="13.5" customHeight="1">
      <c r="A44" s="4"/>
      <c r="B44" s="5"/>
    </row>
    <row r="45" spans="1:2" s="8" customFormat="1" ht="13.5" customHeight="1">
      <c r="A45" s="4"/>
      <c r="B45" s="5"/>
    </row>
    <row r="46" spans="1:2" s="8" customFormat="1" ht="13.5" customHeight="1">
      <c r="A46" s="4"/>
      <c r="B46" s="5"/>
    </row>
    <row r="47" spans="1:2" s="8" customFormat="1" ht="13.5" customHeight="1">
      <c r="A47" s="4"/>
      <c r="B47" s="5"/>
    </row>
    <row r="48" spans="1:2" s="8" customFormat="1" ht="13.5" customHeight="1">
      <c r="A48" s="4"/>
      <c r="B48" s="5"/>
    </row>
    <row r="49" spans="1:2" s="8" customFormat="1" ht="13.5" customHeight="1">
      <c r="A49" s="4"/>
      <c r="B49" s="5"/>
    </row>
    <row r="50" spans="1:2" s="8" customFormat="1" ht="13.5" customHeight="1">
      <c r="A50" s="4"/>
      <c r="B50" s="5"/>
    </row>
    <row r="51" spans="1:2" s="8" customFormat="1" ht="13.5" customHeight="1">
      <c r="A51" s="4"/>
      <c r="B51" s="5"/>
    </row>
    <row r="52" spans="1:2" s="8" customFormat="1" ht="13.5" customHeight="1">
      <c r="A52" s="4"/>
      <c r="B52" s="5"/>
    </row>
    <row r="53" spans="1:2" s="8" customFormat="1" ht="13.5" customHeight="1">
      <c r="A53" s="4"/>
      <c r="B53" s="5"/>
    </row>
    <row r="54" spans="1:2" s="8" customFormat="1" ht="13.5" customHeight="1">
      <c r="A54" s="4"/>
      <c r="B54" s="5"/>
    </row>
    <row r="55" spans="1:2" s="8" customFormat="1" ht="13.5" customHeight="1">
      <c r="A55" s="4"/>
      <c r="B55" s="5"/>
    </row>
    <row r="56" spans="1:2" s="8" customFormat="1" ht="13.5" customHeight="1">
      <c r="A56" s="4"/>
      <c r="B56" s="5"/>
    </row>
    <row r="57" spans="1:2" s="8" customFormat="1" ht="13.5" customHeight="1">
      <c r="A57" s="4"/>
      <c r="B57" s="5"/>
    </row>
    <row r="58" spans="1:2" s="8" customFormat="1" ht="13.5" customHeight="1">
      <c r="A58" s="4"/>
      <c r="B58" s="5"/>
    </row>
    <row r="59" spans="1:2" s="8" customFormat="1" ht="13.5" customHeight="1">
      <c r="A59" s="4"/>
      <c r="B59" s="5"/>
    </row>
    <row r="60" spans="1:2" s="8" customFormat="1" ht="13.5" customHeight="1">
      <c r="A60" s="4"/>
      <c r="B60" s="5"/>
    </row>
    <row r="61" spans="1:2" s="8" customFormat="1" ht="13.5" customHeight="1">
      <c r="A61" s="4"/>
      <c r="B61" s="5"/>
    </row>
    <row r="62" spans="1:2" ht="13.5" customHeight="1">
      <c r="A62" s="3"/>
      <c r="B62" s="10"/>
    </row>
    <row r="63" spans="1:2" ht="13.5" customHeight="1">
      <c r="A63" s="3"/>
      <c r="B63" s="10"/>
    </row>
    <row r="64" ht="13.5" customHeight="1">
      <c r="A64" s="3"/>
    </row>
    <row r="65" ht="13.5" customHeight="1">
      <c r="A65" s="3"/>
    </row>
    <row r="66" ht="13.5" customHeight="1">
      <c r="A66" s="3"/>
    </row>
    <row r="67" ht="13.5" customHeight="1">
      <c r="A67" s="3"/>
    </row>
    <row r="68" ht="13.5" customHeight="1">
      <c r="A68" s="3"/>
    </row>
    <row r="69" ht="13.5" customHeight="1">
      <c r="A69" s="3"/>
    </row>
    <row r="70" ht="13.5" customHeight="1">
      <c r="A70" s="3"/>
    </row>
    <row r="71" ht="13.5" customHeight="1">
      <c r="A71" s="3"/>
    </row>
    <row r="72" ht="13.5" customHeight="1">
      <c r="A72" s="3"/>
    </row>
    <row r="73" ht="13.5" customHeight="1">
      <c r="A73" s="3"/>
    </row>
    <row r="74" ht="13.5" customHeight="1">
      <c r="A74" s="3"/>
    </row>
    <row r="75" ht="13.5" customHeight="1">
      <c r="A75" s="3"/>
    </row>
    <row r="76" ht="13.5" customHeight="1">
      <c r="A76" s="3"/>
    </row>
    <row r="77" ht="13.5" customHeight="1">
      <c r="A77" s="3"/>
    </row>
    <row r="78" ht="13.5" customHeight="1">
      <c r="A78" s="3"/>
    </row>
    <row r="79" ht="13.5" customHeight="1">
      <c r="A79" s="3"/>
    </row>
    <row r="80" ht="13.5" customHeight="1">
      <c r="A80" s="3"/>
    </row>
    <row r="81" ht="15.75">
      <c r="A81" s="3"/>
    </row>
    <row r="82" ht="15.75">
      <c r="A82" s="3"/>
    </row>
    <row r="83" ht="15.75">
      <c r="A83" s="3"/>
    </row>
    <row r="84" ht="15.75">
      <c r="A84" s="3"/>
    </row>
    <row r="85" ht="15.75">
      <c r="A85" s="3"/>
    </row>
    <row r="86" ht="15.75">
      <c r="A86" s="3"/>
    </row>
    <row r="87" ht="15.75">
      <c r="A87" s="3"/>
    </row>
    <row r="88" ht="15.75">
      <c r="A88" s="3"/>
    </row>
    <row r="89" ht="15.75">
      <c r="A89" s="3"/>
    </row>
    <row r="90" ht="15.75">
      <c r="A90" s="3"/>
    </row>
    <row r="91" ht="15.75">
      <c r="A91" s="3"/>
    </row>
    <row r="92" ht="15.75">
      <c r="A92" s="3"/>
    </row>
    <row r="93" ht="15.75">
      <c r="A93" s="3"/>
    </row>
    <row r="94" ht="15.75">
      <c r="A94" s="3"/>
    </row>
    <row r="95" ht="15.75">
      <c r="A95" s="3"/>
    </row>
    <row r="96" ht="15.75">
      <c r="A96" s="3"/>
    </row>
    <row r="97" ht="15.75">
      <c r="A97" s="3"/>
    </row>
    <row r="98" ht="15.75">
      <c r="A98" s="3"/>
    </row>
    <row r="99" ht="15.75">
      <c r="A99" s="3"/>
    </row>
    <row r="100" ht="15.75">
      <c r="A100" s="3"/>
    </row>
    <row r="101" ht="15.75">
      <c r="A101" s="3"/>
    </row>
    <row r="102" ht="15.75">
      <c r="A102" s="3"/>
    </row>
    <row r="103" ht="15.75">
      <c r="A103" s="3"/>
    </row>
    <row r="104" ht="15.75">
      <c r="A104" s="3"/>
    </row>
    <row r="105" ht="15.75">
      <c r="A105" s="3"/>
    </row>
  </sheetData>
  <sheetProtection/>
  <mergeCells count="6">
    <mergeCell ref="A11:A12"/>
    <mergeCell ref="B11:B12"/>
    <mergeCell ref="C11:G11"/>
    <mergeCell ref="A8:G8"/>
    <mergeCell ref="D2:G2"/>
    <mergeCell ref="D5:G5"/>
  </mergeCells>
  <printOptions/>
  <pageMargins left="0.7" right="0.7" top="0.75" bottom="0.75" header="0.3" footer="0.3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User</cp:lastModifiedBy>
  <cp:lastPrinted>2017-01-10T06:39:54Z</cp:lastPrinted>
  <dcterms:created xsi:type="dcterms:W3CDTF">2006-11-23T03:11:21Z</dcterms:created>
  <dcterms:modified xsi:type="dcterms:W3CDTF">2018-07-04T04:12:40Z</dcterms:modified>
  <cp:category/>
  <cp:version/>
  <cp:contentType/>
  <cp:contentStatus/>
</cp:coreProperties>
</file>